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515"/>
  <workbookPr showInkAnnotation="0" autoCompressPictures="0"/>
  <bookViews>
    <workbookView xWindow="2240" yWindow="2240" windowWidth="23360" windowHeight="12580" tabRatio="500"/>
  </bookViews>
  <sheets>
    <sheet name="Sheet1" sheetId="1" r:id="rId1"/>
    <sheet name="Sheet2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82" i="2" l="1"/>
  <c r="A80" i="2"/>
  <c r="B80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G97" i="1"/>
  <c r="F98" i="1"/>
  <c r="F85" i="1"/>
  <c r="F75" i="1"/>
  <c r="F68" i="1"/>
  <c r="F58" i="1"/>
  <c r="F45" i="1"/>
  <c r="F35" i="1"/>
  <c r="F24" i="1"/>
  <c r="F12" i="1"/>
  <c r="F7" i="1"/>
  <c r="F100" i="1"/>
  <c r="F101" i="1"/>
  <c r="E98" i="1"/>
  <c r="G98" i="1"/>
  <c r="E85" i="1"/>
  <c r="G85" i="1"/>
  <c r="E75" i="1"/>
  <c r="G75" i="1"/>
  <c r="E68" i="1"/>
  <c r="G68" i="1"/>
  <c r="E58" i="1"/>
  <c r="G58" i="1"/>
  <c r="E45" i="1"/>
  <c r="G45" i="1"/>
  <c r="E35" i="1"/>
  <c r="G35" i="1"/>
  <c r="E24" i="1"/>
  <c r="G24" i="1"/>
  <c r="E12" i="1"/>
  <c r="G12" i="1"/>
  <c r="E7" i="1"/>
  <c r="G7" i="1"/>
  <c r="G3" i="1"/>
  <c r="G4" i="1"/>
  <c r="G5" i="1"/>
  <c r="G6" i="1"/>
  <c r="G2" i="1"/>
  <c r="G9" i="1"/>
  <c r="G10" i="1"/>
  <c r="G11" i="1"/>
  <c r="G14" i="1"/>
  <c r="G15" i="1"/>
  <c r="G16" i="1"/>
  <c r="G17" i="1"/>
  <c r="G18" i="1"/>
  <c r="G19" i="1"/>
  <c r="G20" i="1"/>
  <c r="G21" i="1"/>
  <c r="G22" i="1"/>
  <c r="G23" i="1"/>
  <c r="G26" i="1"/>
  <c r="G27" i="1"/>
  <c r="G28" i="1"/>
  <c r="G29" i="1"/>
  <c r="G30" i="1"/>
  <c r="G31" i="1"/>
  <c r="G32" i="1"/>
  <c r="G33" i="1"/>
  <c r="G34" i="1"/>
  <c r="G37" i="1"/>
  <c r="G38" i="1"/>
  <c r="G39" i="1"/>
  <c r="G40" i="1"/>
  <c r="G41" i="1"/>
  <c r="G42" i="1"/>
  <c r="G43" i="1"/>
  <c r="G44" i="1"/>
  <c r="G47" i="1"/>
  <c r="G48" i="1"/>
  <c r="G49" i="1"/>
  <c r="G50" i="1"/>
  <c r="G51" i="1"/>
  <c r="G52" i="1"/>
  <c r="G53" i="1"/>
  <c r="G54" i="1"/>
  <c r="G55" i="1"/>
  <c r="G56" i="1"/>
  <c r="G57" i="1"/>
  <c r="G60" i="1"/>
  <c r="G61" i="1"/>
  <c r="G62" i="1"/>
  <c r="G63" i="1"/>
  <c r="G64" i="1"/>
  <c r="G65" i="1"/>
  <c r="G66" i="1"/>
  <c r="G67" i="1"/>
  <c r="G70" i="1"/>
  <c r="G71" i="1"/>
  <c r="G72" i="1"/>
  <c r="G73" i="1"/>
  <c r="G74" i="1"/>
  <c r="G77" i="1"/>
  <c r="G78" i="1"/>
  <c r="G79" i="1"/>
  <c r="G80" i="1"/>
  <c r="G81" i="1"/>
  <c r="G82" i="1"/>
  <c r="G83" i="1"/>
  <c r="G84" i="1"/>
  <c r="G87" i="1"/>
  <c r="G88" i="1"/>
  <c r="G89" i="1"/>
  <c r="G90" i="1"/>
  <c r="G91" i="1"/>
  <c r="G92" i="1"/>
  <c r="G93" i="1"/>
  <c r="G94" i="1"/>
  <c r="G95" i="1"/>
  <c r="G96" i="1"/>
</calcChain>
</file>

<file path=xl/sharedStrings.xml><?xml version="1.0" encoding="utf-8"?>
<sst xmlns="http://schemas.openxmlformats.org/spreadsheetml/2006/main" count="248" uniqueCount="128">
  <si>
    <t xml:space="preserve">Sponsor </t>
  </si>
  <si>
    <t>Project</t>
  </si>
  <si>
    <t>Artspace Projects, Inc.</t>
  </si>
  <si>
    <t>Artspace Mt. Baker Lofts</t>
  </si>
  <si>
    <t>Bellwether Housing (was Housing Resources Group)</t>
  </si>
  <si>
    <t>Arbora Court Apartments - 9%</t>
  </si>
  <si>
    <t>Arbora Court Apartments 9% (remaining funds)</t>
  </si>
  <si>
    <t>HTF + LIHTC</t>
  </si>
  <si>
    <t>Sterling Court</t>
  </si>
  <si>
    <t>HTF</t>
  </si>
  <si>
    <t>Meridian Manor</t>
  </si>
  <si>
    <t>LIHTC</t>
  </si>
  <si>
    <t>Bellwether Housing</t>
  </si>
  <si>
    <t>First &amp; Vine Apartments</t>
  </si>
  <si>
    <t>Parker Apartments</t>
  </si>
  <si>
    <t>Security House Apartments</t>
  </si>
  <si>
    <t>Capitol Hill Housing Foundation</t>
  </si>
  <si>
    <t>Liberty Bank</t>
  </si>
  <si>
    <t>Capitol Hill Housing Improvement Program</t>
  </si>
  <si>
    <t>12th Avenue Arts</t>
  </si>
  <si>
    <t>Capitol Hill Housing</t>
  </si>
  <si>
    <t>Haines Apartments</t>
  </si>
  <si>
    <t>Holiday Apartments</t>
  </si>
  <si>
    <t>WW - Jefferson, The</t>
  </si>
  <si>
    <t>Catholic Community Services of Western Washington</t>
  </si>
  <si>
    <t>Monica's Village Place 1</t>
  </si>
  <si>
    <t>Catholic Housing Services of Western Washington</t>
  </si>
  <si>
    <t>Patrick Place Apartments</t>
  </si>
  <si>
    <t>Community House Mental Health Agency</t>
  </si>
  <si>
    <t>Caroline W. (was The Caroline W. Apartments)</t>
  </si>
  <si>
    <t>Community Psychiatric Clinic</t>
  </si>
  <si>
    <t>Valor Apartments</t>
  </si>
  <si>
    <t>Compass Housing Alliance</t>
  </si>
  <si>
    <t>Compass Broadview</t>
  </si>
  <si>
    <t>Compass on Dexter</t>
  </si>
  <si>
    <t>Dekko Place</t>
  </si>
  <si>
    <t>Nyer Urness House</t>
  </si>
  <si>
    <t>Delridge Neighborhoods Development Association</t>
  </si>
  <si>
    <t>Unity Village of White Center</t>
  </si>
  <si>
    <t>Downtown Emergency Service Center</t>
  </si>
  <si>
    <t>Aurora Supportive Housing</t>
  </si>
  <si>
    <t>96th and Aurora</t>
  </si>
  <si>
    <t>Estelle</t>
  </si>
  <si>
    <t>Interbay Supportive Housing</t>
  </si>
  <si>
    <t>Cottage Grove Commons (was Delridge Supportive Housing)</t>
  </si>
  <si>
    <t>Canaday House</t>
  </si>
  <si>
    <t>El Centro de la Raza</t>
  </si>
  <si>
    <t>Plaza Roberto Maestas</t>
  </si>
  <si>
    <t>First Place</t>
  </si>
  <si>
    <t>Imani Village (was First Place Housing Project)</t>
  </si>
  <si>
    <t>Goodman Real Estate, Inc.</t>
  </si>
  <si>
    <t>Addison on Fourth</t>
  </si>
  <si>
    <t>Habitat for Humanity Seattle-King County (was Habitat for Humanity of East King County)</t>
  </si>
  <si>
    <t>Rainier Vista</t>
  </si>
  <si>
    <t>Westway</t>
  </si>
  <si>
    <t>Interim Community Development Association</t>
  </si>
  <si>
    <t>Hirabayashi Place</t>
  </si>
  <si>
    <t>King County Housing Authority</t>
  </si>
  <si>
    <t>Providence Joseph House</t>
  </si>
  <si>
    <t>Fairwind Apartments</t>
  </si>
  <si>
    <t>Low Income Housing Institute</t>
  </si>
  <si>
    <t>Marion West (was University Commons)</t>
  </si>
  <si>
    <t>August Wilson Place  ( Former -Bellevue Apartments)</t>
  </si>
  <si>
    <t>Gossett Place</t>
  </si>
  <si>
    <t>Nova Townhomes</t>
  </si>
  <si>
    <t>Ernestine Anderson Place</t>
  </si>
  <si>
    <t>Cheryl Chow Court</t>
  </si>
  <si>
    <t>University Commons</t>
  </si>
  <si>
    <t>Jackson Workforce Apartments</t>
  </si>
  <si>
    <t>Mercy Housing Northwest</t>
  </si>
  <si>
    <t>WW - Columbia City Station Apartments</t>
  </si>
  <si>
    <t>Emerald City Commons</t>
  </si>
  <si>
    <t>Mercy Othello Plaza East</t>
  </si>
  <si>
    <t>Mercy Othello Plaza West</t>
  </si>
  <si>
    <t>NAVOS</t>
  </si>
  <si>
    <t>Independence Bridge</t>
  </si>
  <si>
    <t>Pike Place Market Preservation &amp; Development Authority</t>
  </si>
  <si>
    <t>Western Avenue Senior Housing</t>
  </si>
  <si>
    <t>Plymouth Housing Group</t>
  </si>
  <si>
    <t>7th and Cherry</t>
  </si>
  <si>
    <t>Scargo</t>
  </si>
  <si>
    <t>Humphrey House</t>
  </si>
  <si>
    <t>Williams Apartments</t>
  </si>
  <si>
    <t>Sylvia Odom's Place</t>
  </si>
  <si>
    <t>Provail</t>
  </si>
  <si>
    <t>PROVAIL TBI Residential Facility</t>
  </si>
  <si>
    <t>Seattle Housing Authority</t>
  </si>
  <si>
    <t>Rainier Vista Northeast</t>
  </si>
  <si>
    <t>Leschi House Redevelopment</t>
  </si>
  <si>
    <t>Kebero Court</t>
  </si>
  <si>
    <t>820 Yesler Way</t>
  </si>
  <si>
    <t>Yesler Terrace Phase II-B</t>
  </si>
  <si>
    <t>Housing Authority City of Seattle</t>
  </si>
  <si>
    <t>Willis House</t>
  </si>
  <si>
    <t>Reunion House</t>
  </si>
  <si>
    <t>South Shore Court</t>
  </si>
  <si>
    <t>Senior Housing Assistance Group</t>
  </si>
  <si>
    <t>Victoria Park Apartments</t>
  </si>
  <si>
    <t>Interurban Senior Living</t>
  </si>
  <si>
    <t>Solid Ground Washington</t>
  </si>
  <si>
    <t>Brettler Family Housing</t>
  </si>
  <si>
    <t>Phyllis Gutierrez Kenney Place &amp; Brettler Family Place 3</t>
  </si>
  <si>
    <t>Southeast Effective Development</t>
  </si>
  <si>
    <t>Rainier Court</t>
  </si>
  <si>
    <t>Claremont</t>
  </si>
  <si>
    <t>SouthEast Effective Development (SEED)</t>
  </si>
  <si>
    <t>Columbia Gardens at Rainier Court</t>
  </si>
  <si>
    <t>Lake Washington Apartments</t>
  </si>
  <si>
    <t>Vashon HouseHold</t>
  </si>
  <si>
    <t>Caroline W. Apartments</t>
  </si>
  <si>
    <t>Units</t>
  </si>
  <si>
    <t>Total Project Cost</t>
  </si>
  <si>
    <t>Filipino Community Village</t>
  </si>
  <si>
    <t>Patricia K. Apartments</t>
  </si>
  <si>
    <t>DESC</t>
  </si>
  <si>
    <t>DESC 22nd Avenue PSH</t>
  </si>
  <si>
    <t>Plymouth Healing Communities</t>
  </si>
  <si>
    <t>Eng House</t>
  </si>
  <si>
    <t>501 Rainier Supportive Housing</t>
  </si>
  <si>
    <t>Average Unit Cost</t>
  </si>
  <si>
    <t xml:space="preserve">Cost Per Unit </t>
  </si>
  <si>
    <t xml:space="preserve">Beacon Communities, Inc. (dba HumanGood) </t>
  </si>
  <si>
    <t xml:space="preserve">Community House Mental Health Agency </t>
  </si>
  <si>
    <t>*</t>
  </si>
  <si>
    <t>***</t>
  </si>
  <si>
    <t>**</t>
  </si>
  <si>
    <t>Annual Production</t>
  </si>
  <si>
    <t>Total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</si>
</sst>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5" formatCode="_(* #,##0_);_(* \(#,##0\);_(* &quot;-&quot;??_);_(@_)"/>
    <numFmt numFmtId="166" formatCode="&quot;$&quot;#,##0.00"/>
    <numFmt numFmtId="167" formatCode="_(&quot;$&quot;* #,##0_);_(&quot;$&quot;* \(#,##0\);_(&quot;$&quot;* &quot;-&quot;??_);_(@_)"/>
    <numFmt numFmtId="173" formatCode="_-&quot;$&quot;* #,##0_-;\-&quot;$&quot;* #,##0_-;_-&quot;$&quot;* &quot;-&quot;??_-;_-@_-"/>
    <numFmt numFmtId="176" formatCode="_-* #,##0_-;\-* #,##0_-;_-* &quot;-&quot;??_-;_-@_-"/>
    <numFmt numFmtId="178" formatCode="&quot;$&quot;#,##0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scheme val="minor"/>
    </font>
    <font>
      <b/>
      <sz val="11"/>
      <color rgb="FF000000"/>
      <name val="Calibri"/>
      <scheme val="minor"/>
    </font>
    <font>
      <b/>
      <sz val="11"/>
      <name val="Calibri"/>
      <scheme val="minor"/>
    </font>
    <font>
      <b/>
      <sz val="12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/>
      <right style="thin">
        <color rgb="FFBFBFBF"/>
      </right>
      <top/>
      <bottom style="thin">
        <color rgb="FFBFBFBF"/>
      </bottom>
      <diagonal/>
    </border>
  </borders>
  <cellStyleXfs count="17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0" fillId="0" borderId="0" xfId="0" applyFont="1"/>
    <xf numFmtId="0" fontId="3" fillId="2" borderId="0" xfId="0" applyFont="1" applyFill="1" applyProtection="1">
      <protection locked="0"/>
    </xf>
    <xf numFmtId="0" fontId="3" fillId="3" borderId="0" xfId="0" applyFont="1" applyFill="1" applyProtection="1">
      <protection locked="0"/>
    </xf>
    <xf numFmtId="0" fontId="0" fillId="2" borderId="0" xfId="0" applyFont="1" applyFill="1"/>
    <xf numFmtId="0" fontId="0" fillId="5" borderId="0" xfId="0" applyFont="1" applyFill="1"/>
    <xf numFmtId="0" fontId="3" fillId="4" borderId="0" xfId="0" applyFont="1" applyFill="1" applyProtection="1">
      <protection locked="0"/>
    </xf>
    <xf numFmtId="0" fontId="3" fillId="5" borderId="0" xfId="0" applyFont="1" applyFill="1"/>
    <xf numFmtId="0" fontId="4" fillId="5" borderId="0" xfId="0" applyFont="1" applyFill="1"/>
    <xf numFmtId="0" fontId="3" fillId="2" borderId="0" xfId="0" applyFont="1" applyFill="1"/>
    <xf numFmtId="0" fontId="0" fillId="0" borderId="0" xfId="0" applyFont="1" applyAlignment="1">
      <alignment horizontal="right"/>
    </xf>
    <xf numFmtId="0" fontId="8" fillId="0" borderId="0" xfId="0" applyFont="1" applyProtection="1">
      <protection locked="0"/>
    </xf>
    <xf numFmtId="167" fontId="0" fillId="0" borderId="0" xfId="0" applyNumberFormat="1"/>
    <xf numFmtId="1" fontId="7" fillId="0" borderId="0" xfId="0" applyNumberFormat="1" applyFont="1"/>
    <xf numFmtId="173" fontId="8" fillId="0" borderId="0" xfId="2" applyNumberFormat="1" applyFont="1" applyProtection="1">
      <protection locked="0"/>
    </xf>
    <xf numFmtId="173" fontId="7" fillId="0" borderId="0" xfId="2" applyNumberFormat="1" applyFont="1"/>
    <xf numFmtId="173" fontId="0" fillId="0" borderId="0" xfId="2" applyNumberFormat="1" applyFont="1"/>
    <xf numFmtId="0" fontId="8" fillId="0" borderId="1" xfId="0" applyFont="1" applyFill="1" applyBorder="1" applyAlignment="1">
      <alignment vertical="top" wrapText="1"/>
    </xf>
    <xf numFmtId="167" fontId="8" fillId="0" borderId="1" xfId="0" applyNumberFormat="1" applyFont="1" applyFill="1" applyBorder="1" applyAlignment="1">
      <alignment horizontal="right" vertical="top"/>
    </xf>
    <xf numFmtId="0" fontId="9" fillId="0" borderId="1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vertical="top" wrapText="1"/>
    </xf>
    <xf numFmtId="173" fontId="0" fillId="0" borderId="0" xfId="0" applyNumberFormat="1" applyFont="1"/>
    <xf numFmtId="0" fontId="8" fillId="2" borderId="0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8" fillId="4" borderId="0" xfId="0" applyFont="1" applyFill="1" applyBorder="1" applyAlignment="1">
      <alignment vertical="top" wrapText="1"/>
    </xf>
    <xf numFmtId="0" fontId="8" fillId="4" borderId="1" xfId="0" applyFont="1" applyFill="1" applyBorder="1" applyAlignment="1">
      <alignment vertical="top" wrapText="1"/>
    </xf>
    <xf numFmtId="167" fontId="8" fillId="0" borderId="0" xfId="0" applyNumberFormat="1" applyFont="1" applyFill="1" applyBorder="1" applyAlignment="1">
      <alignment horizontal="right" vertical="top"/>
    </xf>
    <xf numFmtId="0" fontId="9" fillId="0" borderId="0" xfId="0" applyFont="1" applyFill="1" applyBorder="1" applyAlignment="1">
      <alignment horizontal="right" vertical="top"/>
    </xf>
    <xf numFmtId="0" fontId="3" fillId="0" borderId="0" xfId="0" applyFont="1" applyFill="1" applyProtection="1">
      <protection locked="0"/>
    </xf>
    <xf numFmtId="173" fontId="7" fillId="0" borderId="0" xfId="2" applyNumberFormat="1" applyFont="1" applyFill="1"/>
    <xf numFmtId="165" fontId="7" fillId="0" borderId="0" xfId="1" applyNumberFormat="1" applyFont="1" applyFill="1"/>
    <xf numFmtId="0" fontId="0" fillId="0" borderId="0" xfId="0" applyFont="1" applyFill="1"/>
    <xf numFmtId="0" fontId="3" fillId="0" borderId="0" xfId="0" applyFont="1" applyFill="1"/>
    <xf numFmtId="173" fontId="9" fillId="0" borderId="0" xfId="2" applyNumberFormat="1" applyFont="1" applyFill="1"/>
    <xf numFmtId="165" fontId="9" fillId="0" borderId="0" xfId="1" applyNumberFormat="1" applyFont="1" applyFill="1"/>
    <xf numFmtId="173" fontId="9" fillId="0" borderId="0" xfId="2" applyNumberFormat="1" applyFont="1" applyFill="1" applyProtection="1">
      <protection locked="0"/>
    </xf>
    <xf numFmtId="0" fontId="9" fillId="0" borderId="0" xfId="0" applyFont="1" applyFill="1" applyProtection="1">
      <protection locked="0"/>
    </xf>
    <xf numFmtId="167" fontId="10" fillId="0" borderId="0" xfId="0" applyNumberFormat="1" applyFont="1" applyFill="1" applyBorder="1" applyAlignment="1">
      <alignment horizontal="right" vertical="top"/>
    </xf>
    <xf numFmtId="0" fontId="11" fillId="0" borderId="0" xfId="0" applyFont="1" applyFill="1" applyBorder="1" applyAlignment="1">
      <alignment horizontal="right" vertical="top"/>
    </xf>
    <xf numFmtId="173" fontId="2" fillId="0" borderId="0" xfId="0" applyNumberFormat="1" applyFont="1"/>
    <xf numFmtId="173" fontId="10" fillId="0" borderId="0" xfId="2" applyNumberFormat="1" applyFont="1" applyProtection="1">
      <protection locked="0"/>
    </xf>
    <xf numFmtId="165" fontId="10" fillId="0" borderId="0" xfId="0" applyNumberFormat="1" applyFont="1" applyProtection="1">
      <protection locked="0"/>
    </xf>
    <xf numFmtId="173" fontId="2" fillId="0" borderId="0" xfId="2" applyNumberFormat="1" applyFont="1"/>
    <xf numFmtId="173" fontId="11" fillId="0" borderId="0" xfId="2" applyNumberFormat="1" applyFont="1" applyFill="1" applyProtection="1">
      <protection locked="0"/>
    </xf>
    <xf numFmtId="0" fontId="11" fillId="0" borderId="0" xfId="0" applyFont="1" applyFill="1" applyProtection="1">
      <protection locked="0"/>
    </xf>
    <xf numFmtId="173" fontId="11" fillId="0" borderId="0" xfId="2" applyNumberFormat="1" applyFont="1" applyFill="1"/>
    <xf numFmtId="165" fontId="11" fillId="0" borderId="0" xfId="1" applyNumberFormat="1" applyFont="1" applyFill="1"/>
    <xf numFmtId="173" fontId="9" fillId="0" borderId="0" xfId="2" applyNumberFormat="1" applyFont="1" applyProtection="1">
      <protection locked="0"/>
    </xf>
    <xf numFmtId="0" fontId="9" fillId="0" borderId="0" xfId="0" applyFont="1" applyProtection="1">
      <protection locked="0"/>
    </xf>
    <xf numFmtId="173" fontId="9" fillId="0" borderId="0" xfId="2" applyNumberFormat="1" applyFont="1"/>
    <xf numFmtId="165" fontId="9" fillId="0" borderId="0" xfId="1" applyNumberFormat="1" applyFont="1"/>
    <xf numFmtId="1" fontId="9" fillId="0" borderId="0" xfId="0" applyNumberFormat="1" applyFont="1" applyFill="1"/>
    <xf numFmtId="1" fontId="11" fillId="0" borderId="0" xfId="0" applyNumberFormat="1" applyFont="1" applyFill="1"/>
    <xf numFmtId="44" fontId="2" fillId="0" borderId="0" xfId="2" applyNumberFormat="1" applyFont="1"/>
    <xf numFmtId="173" fontId="12" fillId="0" borderId="0" xfId="2" applyNumberFormat="1" applyFont="1"/>
    <xf numFmtId="173" fontId="0" fillId="0" borderId="0" xfId="2" applyNumberFormat="1" applyFont="1" applyFill="1"/>
    <xf numFmtId="173" fontId="4" fillId="0" borderId="0" xfId="2" applyNumberFormat="1" applyFont="1" applyFill="1"/>
    <xf numFmtId="173" fontId="4" fillId="0" borderId="0" xfId="2" applyNumberFormat="1" applyFont="1"/>
    <xf numFmtId="173" fontId="12" fillId="0" borderId="0" xfId="2" applyNumberFormat="1" applyFont="1" applyFill="1"/>
    <xf numFmtId="166" fontId="2" fillId="0" borderId="0" xfId="0" applyNumberFormat="1" applyFont="1"/>
    <xf numFmtId="0" fontId="2" fillId="0" borderId="0" xfId="0" applyFont="1" applyFill="1"/>
    <xf numFmtId="165" fontId="2" fillId="0" borderId="0" xfId="0" applyNumberFormat="1" applyFont="1"/>
    <xf numFmtId="176" fontId="2" fillId="0" borderId="0" xfId="0" applyNumberFormat="1" applyFont="1"/>
    <xf numFmtId="178" fontId="2" fillId="0" borderId="0" xfId="0" applyNumberFormat="1" applyFont="1"/>
    <xf numFmtId="173" fontId="0" fillId="0" borderId="0" xfId="0" applyNumberFormat="1"/>
    <xf numFmtId="44" fontId="0" fillId="0" borderId="0" xfId="0" applyNumberFormat="1"/>
    <xf numFmtId="0" fontId="0" fillId="6" borderId="0" xfId="0" applyFont="1" applyFill="1"/>
  </cellXfs>
  <cellStyles count="177">
    <cellStyle name="Comma" xfId="1" builtinId="3"/>
    <cellStyle name="Currency" xfId="2" builtinId="4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tabSelected="1" topLeftCell="A69" workbookViewId="0">
      <selection activeCell="F102" sqref="E100:F102"/>
    </sheetView>
  </sheetViews>
  <sheetFormatPr baseColWidth="10" defaultRowHeight="15" x14ac:dyDescent="0"/>
  <cols>
    <col min="1" max="1" width="10.83203125" style="2"/>
    <col min="2" max="2" width="67.83203125" style="2" bestFit="1" customWidth="1"/>
    <col min="3" max="3" width="50.1640625" style="2" bestFit="1" customWidth="1"/>
    <col min="4" max="4" width="4.1640625" style="32" bestFit="1" customWidth="1"/>
    <col min="5" max="5" width="16.33203125" style="2" bestFit="1" customWidth="1"/>
    <col min="6" max="6" width="10.83203125" style="2"/>
    <col min="7" max="7" width="15.83203125" style="2" bestFit="1" customWidth="1"/>
    <col min="8" max="8" width="8.33203125" style="2" customWidth="1"/>
    <col min="9" max="9" width="11" style="2" bestFit="1" customWidth="1"/>
    <col min="10" max="10" width="12.83203125" style="2" bestFit="1" customWidth="1"/>
    <col min="11" max="11" width="11.6640625" style="2" bestFit="1" customWidth="1"/>
    <col min="12" max="16384" width="10.83203125" style="2"/>
  </cols>
  <sheetData>
    <row r="1" spans="1:9">
      <c r="B1" s="1" t="s">
        <v>0</v>
      </c>
      <c r="C1" s="1" t="s">
        <v>1</v>
      </c>
      <c r="D1" s="61"/>
      <c r="E1" s="2" t="s">
        <v>111</v>
      </c>
      <c r="F1" s="11" t="s">
        <v>110</v>
      </c>
      <c r="G1" s="11" t="s">
        <v>120</v>
      </c>
    </row>
    <row r="2" spans="1:9">
      <c r="A2" s="2">
        <v>2017</v>
      </c>
      <c r="B2" s="25" t="s">
        <v>121</v>
      </c>
      <c r="C2" s="26" t="s">
        <v>112</v>
      </c>
      <c r="D2" s="18" t="s">
        <v>123</v>
      </c>
      <c r="E2" s="19">
        <v>27302465</v>
      </c>
      <c r="F2" s="20">
        <v>76</v>
      </c>
      <c r="G2" s="22">
        <f>E2/F2</f>
        <v>359242.96052631579</v>
      </c>
    </row>
    <row r="3" spans="1:9">
      <c r="A3" s="2">
        <v>2017</v>
      </c>
      <c r="B3" s="25" t="s">
        <v>122</v>
      </c>
      <c r="C3" s="26" t="s">
        <v>113</v>
      </c>
      <c r="D3" s="18" t="s">
        <v>123</v>
      </c>
      <c r="E3" s="19">
        <v>18262822</v>
      </c>
      <c r="F3" s="20">
        <v>52</v>
      </c>
      <c r="G3" s="22">
        <f t="shared" ref="G3:G6" si="0">E3/F3</f>
        <v>351208.11538461538</v>
      </c>
      <c r="H3" s="5"/>
      <c r="I3" s="2" t="s">
        <v>7</v>
      </c>
    </row>
    <row r="4" spans="1:9">
      <c r="A4" s="2">
        <v>2017</v>
      </c>
      <c r="B4" s="25" t="s">
        <v>114</v>
      </c>
      <c r="C4" s="26" t="s">
        <v>115</v>
      </c>
      <c r="D4" s="18" t="s">
        <v>123</v>
      </c>
      <c r="E4" s="19">
        <v>29442724</v>
      </c>
      <c r="F4" s="20">
        <v>85</v>
      </c>
      <c r="G4" s="22">
        <f t="shared" si="0"/>
        <v>346384.98823529412</v>
      </c>
      <c r="H4" s="67"/>
      <c r="I4" s="2" t="s">
        <v>9</v>
      </c>
    </row>
    <row r="5" spans="1:9">
      <c r="A5" s="2">
        <v>2017</v>
      </c>
      <c r="B5" s="25" t="s">
        <v>116</v>
      </c>
      <c r="C5" s="26" t="s">
        <v>117</v>
      </c>
      <c r="D5" s="18" t="s">
        <v>123</v>
      </c>
      <c r="E5" s="19">
        <v>2225795</v>
      </c>
      <c r="F5" s="20">
        <v>8</v>
      </c>
      <c r="G5" s="22">
        <f t="shared" si="0"/>
        <v>278224.375</v>
      </c>
      <c r="H5" s="6"/>
      <c r="I5" s="2" t="s">
        <v>11</v>
      </c>
    </row>
    <row r="6" spans="1:9">
      <c r="A6" s="2">
        <v>2017</v>
      </c>
      <c r="B6" s="23" t="s">
        <v>78</v>
      </c>
      <c r="C6" s="24" t="s">
        <v>118</v>
      </c>
      <c r="D6" s="18" t="s">
        <v>124</v>
      </c>
      <c r="E6" s="19">
        <v>31742813</v>
      </c>
      <c r="F6" s="20">
        <v>102</v>
      </c>
      <c r="G6" s="22">
        <f t="shared" si="0"/>
        <v>311204.04901960783</v>
      </c>
    </row>
    <row r="7" spans="1:9">
      <c r="B7" s="21"/>
      <c r="C7" s="21"/>
      <c r="D7" s="21"/>
      <c r="E7" s="38">
        <f>SUM(E2:E6)</f>
        <v>108976619</v>
      </c>
      <c r="F7" s="39">
        <f>SUM(F2:F6)</f>
        <v>323</v>
      </c>
      <c r="G7" s="40">
        <f>E7/F7</f>
        <v>337388.91331269348</v>
      </c>
    </row>
    <row r="8" spans="1:9">
      <c r="B8" s="21"/>
      <c r="C8" s="21"/>
      <c r="D8" s="21"/>
      <c r="E8" s="27"/>
      <c r="F8" s="28"/>
      <c r="G8" s="22"/>
    </row>
    <row r="9" spans="1:9">
      <c r="A9" s="2">
        <v>2016</v>
      </c>
      <c r="B9" s="6" t="s">
        <v>12</v>
      </c>
      <c r="C9" s="6" t="s">
        <v>15</v>
      </c>
      <c r="D9" s="21" t="s">
        <v>125</v>
      </c>
      <c r="E9" s="34">
        <v>21977355</v>
      </c>
      <c r="F9" s="35">
        <v>107</v>
      </c>
      <c r="G9" s="17">
        <f>E9/F9</f>
        <v>205395.84112149532</v>
      </c>
    </row>
    <row r="10" spans="1:9">
      <c r="A10" s="2">
        <v>2016</v>
      </c>
      <c r="B10" s="7" t="s">
        <v>32</v>
      </c>
      <c r="C10" s="7" t="s">
        <v>33</v>
      </c>
      <c r="D10" s="29" t="s">
        <v>123</v>
      </c>
      <c r="E10" s="15">
        <v>21663414</v>
      </c>
      <c r="F10" s="12">
        <v>59</v>
      </c>
      <c r="G10" s="17">
        <f t="shared" ref="G10:G89" si="1">E10/F10</f>
        <v>367176.50847457629</v>
      </c>
    </row>
    <row r="11" spans="1:9">
      <c r="A11" s="2">
        <v>2016</v>
      </c>
      <c r="B11" s="7" t="s">
        <v>39</v>
      </c>
      <c r="C11" s="7" t="s">
        <v>41</v>
      </c>
      <c r="D11" s="29" t="s">
        <v>123</v>
      </c>
      <c r="E11" s="15">
        <v>27089638</v>
      </c>
      <c r="F11" s="12">
        <v>98</v>
      </c>
      <c r="G11" s="17">
        <f t="shared" si="1"/>
        <v>276424.87755102041</v>
      </c>
    </row>
    <row r="12" spans="1:9">
      <c r="B12" s="29"/>
      <c r="C12" s="29"/>
      <c r="D12" s="29"/>
      <c r="E12" s="41">
        <f>SUM(E9:E11)</f>
        <v>70730407</v>
      </c>
      <c r="F12" s="42">
        <f>SUM(F9:F11)</f>
        <v>264</v>
      </c>
      <c r="G12" s="43">
        <f>E12/F12</f>
        <v>267918.20833333331</v>
      </c>
    </row>
    <row r="13" spans="1:9">
      <c r="B13" s="29"/>
      <c r="C13" s="29"/>
      <c r="D13" s="29"/>
      <c r="E13" s="15"/>
      <c r="F13" s="12"/>
      <c r="G13" s="17"/>
    </row>
    <row r="14" spans="1:9">
      <c r="A14" s="12">
        <v>2015</v>
      </c>
      <c r="B14" s="4" t="s">
        <v>4</v>
      </c>
      <c r="C14" s="4" t="s">
        <v>5</v>
      </c>
      <c r="D14" s="29" t="s">
        <v>123</v>
      </c>
      <c r="E14" s="15">
        <v>16706402</v>
      </c>
      <c r="F14" s="12">
        <v>53</v>
      </c>
      <c r="G14" s="17">
        <f t="shared" si="1"/>
        <v>315215.13207547169</v>
      </c>
    </row>
    <row r="15" spans="1:9">
      <c r="A15" s="12">
        <v>2015</v>
      </c>
      <c r="B15" s="4" t="s">
        <v>4</v>
      </c>
      <c r="C15" s="4" t="s">
        <v>6</v>
      </c>
      <c r="D15" s="29" t="s">
        <v>123</v>
      </c>
      <c r="E15" s="15">
        <v>23156305</v>
      </c>
      <c r="F15" s="12">
        <v>80</v>
      </c>
      <c r="G15" s="17">
        <f t="shared" si="1"/>
        <v>289453.8125</v>
      </c>
    </row>
    <row r="16" spans="1:9">
      <c r="A16" s="2">
        <v>2015</v>
      </c>
      <c r="B16" s="7" t="s">
        <v>16</v>
      </c>
      <c r="C16" s="7" t="s">
        <v>17</v>
      </c>
      <c r="D16" s="29" t="s">
        <v>123</v>
      </c>
      <c r="E16" s="15">
        <v>30299658</v>
      </c>
      <c r="F16" s="12">
        <v>115</v>
      </c>
      <c r="G16" s="17">
        <f t="shared" si="1"/>
        <v>263475.28695652174</v>
      </c>
    </row>
    <row r="17" spans="1:7">
      <c r="A17" s="2">
        <v>2015</v>
      </c>
      <c r="B17" s="7" t="s">
        <v>39</v>
      </c>
      <c r="C17" s="7" t="s">
        <v>42</v>
      </c>
      <c r="D17" s="29" t="s">
        <v>123</v>
      </c>
      <c r="E17" s="15">
        <v>23966563</v>
      </c>
      <c r="F17" s="12">
        <v>91</v>
      </c>
      <c r="G17" s="17">
        <f t="shared" si="1"/>
        <v>263368.82417582418</v>
      </c>
    </row>
    <row r="18" spans="1:7">
      <c r="A18" s="2">
        <v>2015</v>
      </c>
      <c r="B18" s="6" t="s">
        <v>60</v>
      </c>
      <c r="C18" s="8" t="s">
        <v>67</v>
      </c>
      <c r="D18" s="33" t="s">
        <v>125</v>
      </c>
      <c r="E18" s="34">
        <v>15062558</v>
      </c>
      <c r="F18" s="35">
        <v>49</v>
      </c>
      <c r="G18" s="17">
        <f t="shared" si="1"/>
        <v>307399.14285714284</v>
      </c>
    </row>
    <row r="19" spans="1:7">
      <c r="A19" s="2">
        <v>2015</v>
      </c>
      <c r="B19" s="6" t="s">
        <v>60</v>
      </c>
      <c r="C19" s="8" t="s">
        <v>68</v>
      </c>
      <c r="D19" s="33" t="s">
        <v>125</v>
      </c>
      <c r="E19" s="34">
        <v>17621464</v>
      </c>
      <c r="F19" s="35">
        <v>68</v>
      </c>
      <c r="G19" s="17">
        <f t="shared" si="1"/>
        <v>259139.17647058822</v>
      </c>
    </row>
    <row r="20" spans="1:7">
      <c r="A20" s="2">
        <v>2015</v>
      </c>
      <c r="B20" s="6" t="s">
        <v>69</v>
      </c>
      <c r="C20" s="8" t="s">
        <v>73</v>
      </c>
      <c r="D20" s="33" t="s">
        <v>125</v>
      </c>
      <c r="E20" s="34">
        <v>11594201</v>
      </c>
      <c r="F20" s="35">
        <v>40</v>
      </c>
      <c r="G20" s="17">
        <f t="shared" si="1"/>
        <v>289855.02500000002</v>
      </c>
    </row>
    <row r="21" spans="1:7">
      <c r="A21" s="2">
        <v>2015</v>
      </c>
      <c r="B21" s="3" t="s">
        <v>78</v>
      </c>
      <c r="C21" s="3" t="s">
        <v>79</v>
      </c>
      <c r="D21" s="29" t="s">
        <v>124</v>
      </c>
      <c r="E21" s="34">
        <v>24268015</v>
      </c>
      <c r="F21" s="35">
        <v>79</v>
      </c>
      <c r="G21" s="17">
        <f t="shared" si="1"/>
        <v>307190.06329113926</v>
      </c>
    </row>
    <row r="22" spans="1:7">
      <c r="A22" s="2">
        <v>2015</v>
      </c>
      <c r="B22" s="6" t="s">
        <v>86</v>
      </c>
      <c r="C22" s="8" t="s">
        <v>91</v>
      </c>
      <c r="D22" s="33" t="s">
        <v>125</v>
      </c>
      <c r="E22" s="34">
        <v>50406246</v>
      </c>
      <c r="F22" s="35">
        <v>111</v>
      </c>
      <c r="G22" s="17">
        <f t="shared" si="1"/>
        <v>454110.32432432432</v>
      </c>
    </row>
    <row r="23" spans="1:7">
      <c r="A23" s="2">
        <v>2015</v>
      </c>
      <c r="B23" s="7" t="s">
        <v>102</v>
      </c>
      <c r="C23" s="7" t="s">
        <v>103</v>
      </c>
      <c r="D23" s="29" t="s">
        <v>123</v>
      </c>
      <c r="E23" s="36">
        <v>25070936</v>
      </c>
      <c r="F23" s="37">
        <v>97</v>
      </c>
      <c r="G23" s="17">
        <f t="shared" si="1"/>
        <v>258463.25773195876</v>
      </c>
    </row>
    <row r="24" spans="1:7">
      <c r="B24" s="29"/>
      <c r="C24" s="29"/>
      <c r="D24" s="29"/>
      <c r="E24" s="44">
        <f>SUM(E14:E23)</f>
        <v>238152348</v>
      </c>
      <c r="F24" s="45">
        <f>SUM(F14:F23)</f>
        <v>783</v>
      </c>
      <c r="G24" s="43">
        <f>E24/F24</f>
        <v>304153.70114942529</v>
      </c>
    </row>
    <row r="25" spans="1:7">
      <c r="B25" s="29"/>
      <c r="C25" s="29"/>
      <c r="D25" s="29"/>
      <c r="E25" s="36"/>
      <c r="F25" s="37"/>
      <c r="G25" s="17"/>
    </row>
    <row r="26" spans="1:7">
      <c r="A26" s="2">
        <v>2014</v>
      </c>
      <c r="B26" s="6" t="s">
        <v>12</v>
      </c>
      <c r="C26" s="6" t="s">
        <v>14</v>
      </c>
      <c r="D26" s="29" t="s">
        <v>125</v>
      </c>
      <c r="E26" s="34">
        <v>11745756</v>
      </c>
      <c r="F26" s="35">
        <v>50</v>
      </c>
      <c r="G26" s="17">
        <f t="shared" si="1"/>
        <v>234915.12</v>
      </c>
    </row>
    <row r="27" spans="1:7">
      <c r="A27" s="2">
        <v>2014</v>
      </c>
      <c r="B27" s="6" t="s">
        <v>20</v>
      </c>
      <c r="C27" s="8" t="s">
        <v>21</v>
      </c>
      <c r="D27" s="33" t="s">
        <v>125</v>
      </c>
      <c r="E27" s="34">
        <v>7680767</v>
      </c>
      <c r="F27" s="35">
        <v>30</v>
      </c>
      <c r="G27" s="17">
        <f t="shared" si="1"/>
        <v>256025.56666666668</v>
      </c>
    </row>
    <row r="28" spans="1:7">
      <c r="A28" s="2">
        <v>2014</v>
      </c>
      <c r="B28" s="3" t="s">
        <v>39</v>
      </c>
      <c r="C28" s="3" t="s">
        <v>43</v>
      </c>
      <c r="D28" s="29" t="s">
        <v>124</v>
      </c>
      <c r="E28" s="36">
        <v>20254378</v>
      </c>
      <c r="F28" s="37">
        <v>97</v>
      </c>
      <c r="G28" s="17">
        <f t="shared" si="1"/>
        <v>208808.02061855671</v>
      </c>
    </row>
    <row r="29" spans="1:7">
      <c r="A29" s="2">
        <v>2014</v>
      </c>
      <c r="B29" s="5" t="s">
        <v>46</v>
      </c>
      <c r="C29" s="10" t="s">
        <v>47</v>
      </c>
      <c r="D29" s="33" t="s">
        <v>124</v>
      </c>
      <c r="E29" s="34">
        <v>37544492</v>
      </c>
      <c r="F29" s="35">
        <v>112</v>
      </c>
      <c r="G29" s="17">
        <f t="shared" si="1"/>
        <v>335218.67857142858</v>
      </c>
    </row>
    <row r="30" spans="1:7">
      <c r="A30" s="12">
        <v>2014</v>
      </c>
      <c r="B30" s="7" t="s">
        <v>60</v>
      </c>
      <c r="C30" s="7" t="s">
        <v>61</v>
      </c>
      <c r="D30" s="29" t="s">
        <v>123</v>
      </c>
      <c r="E30" s="36">
        <v>18134978.079999998</v>
      </c>
      <c r="F30" s="37">
        <v>49</v>
      </c>
      <c r="G30" s="17">
        <f t="shared" si="1"/>
        <v>370101.59346938774</v>
      </c>
    </row>
    <row r="31" spans="1:7">
      <c r="A31" s="2">
        <v>2014</v>
      </c>
      <c r="B31" s="5" t="s">
        <v>69</v>
      </c>
      <c r="C31" s="10" t="s">
        <v>71</v>
      </c>
      <c r="D31" s="33" t="s">
        <v>124</v>
      </c>
      <c r="E31" s="34">
        <v>17029012</v>
      </c>
      <c r="F31" s="35">
        <v>61</v>
      </c>
      <c r="G31" s="17">
        <f t="shared" si="1"/>
        <v>279164.13114754099</v>
      </c>
    </row>
    <row r="32" spans="1:7">
      <c r="A32" s="2">
        <v>2014</v>
      </c>
      <c r="B32" s="6" t="s">
        <v>69</v>
      </c>
      <c r="C32" s="8" t="s">
        <v>72</v>
      </c>
      <c r="D32" s="33" t="s">
        <v>125</v>
      </c>
      <c r="E32" s="34">
        <v>22394939</v>
      </c>
      <c r="F32" s="35">
        <v>68</v>
      </c>
      <c r="G32" s="17">
        <f t="shared" si="1"/>
        <v>329337.3382352941</v>
      </c>
    </row>
    <row r="33" spans="1:7">
      <c r="A33" s="2">
        <v>2014</v>
      </c>
      <c r="B33" s="6" t="s">
        <v>76</v>
      </c>
      <c r="C33" s="8" t="s">
        <v>77</v>
      </c>
      <c r="D33" s="33" t="s">
        <v>125</v>
      </c>
      <c r="E33" s="34">
        <v>9466141</v>
      </c>
      <c r="F33" s="35">
        <v>40</v>
      </c>
      <c r="G33" s="17">
        <f t="shared" si="1"/>
        <v>236653.52499999999</v>
      </c>
    </row>
    <row r="34" spans="1:7">
      <c r="A34" s="2">
        <v>2014</v>
      </c>
      <c r="B34" s="6" t="s">
        <v>86</v>
      </c>
      <c r="C34" s="8" t="s">
        <v>90</v>
      </c>
      <c r="D34" s="33" t="s">
        <v>125</v>
      </c>
      <c r="E34" s="34">
        <v>27194380</v>
      </c>
      <c r="F34" s="35">
        <v>83</v>
      </c>
      <c r="G34" s="17">
        <f t="shared" si="1"/>
        <v>327643.13253012049</v>
      </c>
    </row>
    <row r="35" spans="1:7">
      <c r="B35" s="32"/>
      <c r="C35" s="33"/>
      <c r="D35" s="33"/>
      <c r="E35" s="46">
        <f>SUM(E26:E34)</f>
        <v>171444843.07999998</v>
      </c>
      <c r="F35" s="47">
        <f>SUM(F26:F34)</f>
        <v>590</v>
      </c>
      <c r="G35" s="43">
        <f>E35/F35</f>
        <v>290584.47979661013</v>
      </c>
    </row>
    <row r="36" spans="1:7">
      <c r="B36" s="32"/>
      <c r="C36" s="33"/>
      <c r="D36" s="33"/>
      <c r="E36" s="34"/>
      <c r="F36" s="35"/>
      <c r="G36" s="17"/>
    </row>
    <row r="37" spans="1:7">
      <c r="A37" s="12">
        <v>2013</v>
      </c>
      <c r="B37" s="4" t="s">
        <v>4</v>
      </c>
      <c r="C37" s="4" t="s">
        <v>8</v>
      </c>
      <c r="D37" s="29" t="s">
        <v>123</v>
      </c>
      <c r="E37" s="36">
        <v>30668</v>
      </c>
      <c r="F37" s="37">
        <v>10</v>
      </c>
      <c r="G37" s="17">
        <f t="shared" si="1"/>
        <v>3066.8</v>
      </c>
    </row>
    <row r="38" spans="1:7">
      <c r="A38" s="2">
        <v>2013</v>
      </c>
      <c r="B38" s="3" t="s">
        <v>32</v>
      </c>
      <c r="C38" s="3" t="s">
        <v>34</v>
      </c>
      <c r="D38" s="29" t="s">
        <v>124</v>
      </c>
      <c r="E38" s="36">
        <v>23184470</v>
      </c>
      <c r="F38" s="37">
        <v>74</v>
      </c>
      <c r="G38" s="17">
        <f t="shared" si="1"/>
        <v>313303.64864864864</v>
      </c>
    </row>
    <row r="39" spans="1:7">
      <c r="A39" s="2">
        <v>2013</v>
      </c>
      <c r="B39" s="3" t="s">
        <v>55</v>
      </c>
      <c r="C39" s="3" t="s">
        <v>56</v>
      </c>
      <c r="D39" s="29" t="s">
        <v>124</v>
      </c>
      <c r="E39" s="34">
        <v>31517864</v>
      </c>
      <c r="F39" s="35">
        <v>96</v>
      </c>
      <c r="G39" s="17">
        <f t="shared" si="1"/>
        <v>328311.08333333331</v>
      </c>
    </row>
    <row r="40" spans="1:7">
      <c r="A40" s="2">
        <v>2013</v>
      </c>
      <c r="B40" s="6" t="s">
        <v>60</v>
      </c>
      <c r="C40" s="8" t="s">
        <v>66</v>
      </c>
      <c r="D40" s="33" t="s">
        <v>125</v>
      </c>
      <c r="E40" s="34">
        <v>13687309</v>
      </c>
      <c r="F40" s="35">
        <v>51</v>
      </c>
      <c r="G40" s="17">
        <f t="shared" si="1"/>
        <v>268378.60784313723</v>
      </c>
    </row>
    <row r="41" spans="1:7">
      <c r="A41" s="2">
        <v>2013</v>
      </c>
      <c r="B41" s="6" t="s">
        <v>78</v>
      </c>
      <c r="C41" s="8" t="s">
        <v>83</v>
      </c>
      <c r="D41" s="33" t="s">
        <v>125</v>
      </c>
      <c r="E41" s="34">
        <v>19794912</v>
      </c>
      <c r="F41" s="35">
        <v>65</v>
      </c>
      <c r="G41" s="17">
        <f t="shared" si="1"/>
        <v>304537.10769230768</v>
      </c>
    </row>
    <row r="42" spans="1:7">
      <c r="A42" s="2">
        <v>2013</v>
      </c>
      <c r="B42" s="7" t="s">
        <v>84</v>
      </c>
      <c r="C42" s="7" t="s">
        <v>85</v>
      </c>
      <c r="D42" s="29" t="s">
        <v>123</v>
      </c>
      <c r="E42" s="36">
        <v>2481880</v>
      </c>
      <c r="F42" s="37">
        <v>12</v>
      </c>
      <c r="G42" s="17">
        <f t="shared" si="1"/>
        <v>206823.33333333334</v>
      </c>
    </row>
    <row r="43" spans="1:7">
      <c r="A43" s="2">
        <v>2013</v>
      </c>
      <c r="B43" s="6" t="s">
        <v>105</v>
      </c>
      <c r="C43" s="8" t="s">
        <v>107</v>
      </c>
      <c r="D43" s="33" t="s">
        <v>125</v>
      </c>
      <c r="E43" s="34">
        <v>56735315</v>
      </c>
      <c r="F43" s="35">
        <v>379</v>
      </c>
      <c r="G43" s="17">
        <f t="shared" si="1"/>
        <v>149697.40105540896</v>
      </c>
    </row>
    <row r="44" spans="1:7">
      <c r="A44" s="2">
        <v>2013</v>
      </c>
      <c r="B44" s="6" t="s">
        <v>108</v>
      </c>
      <c r="C44" s="8" t="s">
        <v>109</v>
      </c>
      <c r="D44" s="33" t="s">
        <v>125</v>
      </c>
      <c r="E44" s="34">
        <v>9240244</v>
      </c>
      <c r="F44" s="35">
        <v>45</v>
      </c>
      <c r="G44" s="17">
        <f t="shared" si="1"/>
        <v>205338.75555555554</v>
      </c>
    </row>
    <row r="45" spans="1:7">
      <c r="B45" s="32"/>
      <c r="C45" s="33"/>
      <c r="D45" s="33"/>
      <c r="E45" s="46">
        <f>SUM(E37:E44)</f>
        <v>156672662</v>
      </c>
      <c r="F45" s="47">
        <f>SUM(F37:F44)</f>
        <v>732</v>
      </c>
      <c r="G45" s="43">
        <f>E45/F45</f>
        <v>214033.69125683061</v>
      </c>
    </row>
    <row r="46" spans="1:7">
      <c r="B46" s="32"/>
      <c r="C46" s="33"/>
      <c r="D46" s="33"/>
      <c r="E46" s="34"/>
      <c r="F46" s="35"/>
      <c r="G46" s="17"/>
    </row>
    <row r="47" spans="1:7">
      <c r="A47" s="2">
        <v>2012</v>
      </c>
      <c r="B47" s="3" t="s">
        <v>2</v>
      </c>
      <c r="C47" s="3" t="s">
        <v>3</v>
      </c>
      <c r="D47" s="29" t="s">
        <v>124</v>
      </c>
      <c r="E47" s="36">
        <v>18102000</v>
      </c>
      <c r="F47" s="37">
        <v>57</v>
      </c>
      <c r="G47" s="17">
        <f t="shared" si="1"/>
        <v>317578.94736842107</v>
      </c>
    </row>
    <row r="48" spans="1:7">
      <c r="A48" s="2">
        <v>2012</v>
      </c>
      <c r="B48" s="6" t="s">
        <v>26</v>
      </c>
      <c r="C48" s="8" t="s">
        <v>27</v>
      </c>
      <c r="D48" s="33" t="s">
        <v>125</v>
      </c>
      <c r="E48" s="34">
        <v>9899144</v>
      </c>
      <c r="F48" s="35">
        <v>71</v>
      </c>
      <c r="G48" s="17">
        <f t="shared" si="1"/>
        <v>139424.5633802817</v>
      </c>
    </row>
    <row r="49" spans="1:7">
      <c r="A49" s="2">
        <v>2012</v>
      </c>
      <c r="B49" s="7" t="s">
        <v>28</v>
      </c>
      <c r="C49" s="7" t="s">
        <v>29</v>
      </c>
      <c r="D49" s="29" t="s">
        <v>123</v>
      </c>
      <c r="E49" s="36">
        <v>9202831</v>
      </c>
      <c r="F49" s="37">
        <v>46</v>
      </c>
      <c r="G49" s="17">
        <f t="shared" si="1"/>
        <v>200061.54347826086</v>
      </c>
    </row>
    <row r="50" spans="1:7">
      <c r="A50" s="2">
        <v>2012</v>
      </c>
      <c r="B50" s="7" t="s">
        <v>30</v>
      </c>
      <c r="C50" s="7" t="s">
        <v>31</v>
      </c>
      <c r="D50" s="29" t="s">
        <v>123</v>
      </c>
      <c r="E50" s="36">
        <v>5241550</v>
      </c>
      <c r="F50" s="37">
        <v>21</v>
      </c>
      <c r="G50" s="17">
        <f t="shared" si="1"/>
        <v>249597.61904761905</v>
      </c>
    </row>
    <row r="51" spans="1:7">
      <c r="A51" s="2">
        <v>2012</v>
      </c>
      <c r="B51" s="3" t="s">
        <v>39</v>
      </c>
      <c r="C51" s="3" t="s">
        <v>44</v>
      </c>
      <c r="D51" s="29" t="s">
        <v>124</v>
      </c>
      <c r="E51" s="36">
        <v>14285247</v>
      </c>
      <c r="F51" s="37">
        <v>66</v>
      </c>
      <c r="G51" s="17">
        <f t="shared" si="1"/>
        <v>216443.13636363635</v>
      </c>
    </row>
    <row r="52" spans="1:7">
      <c r="A52" s="2">
        <v>2012</v>
      </c>
      <c r="B52" s="6" t="s">
        <v>57</v>
      </c>
      <c r="C52" s="8" t="s">
        <v>59</v>
      </c>
      <c r="D52" s="33" t="s">
        <v>125</v>
      </c>
      <c r="E52" s="34">
        <v>20735531</v>
      </c>
      <c r="F52" s="35">
        <v>87</v>
      </c>
      <c r="G52" s="17">
        <f t="shared" si="1"/>
        <v>238339.4367816092</v>
      </c>
    </row>
    <row r="53" spans="1:7">
      <c r="A53" s="12">
        <v>2012</v>
      </c>
      <c r="B53" s="7" t="s">
        <v>60</v>
      </c>
      <c r="C53" s="7" t="s">
        <v>62</v>
      </c>
      <c r="D53" s="29" t="s">
        <v>123</v>
      </c>
      <c r="E53" s="36">
        <v>16904793</v>
      </c>
      <c r="F53" s="37">
        <v>57</v>
      </c>
      <c r="G53" s="17">
        <f t="shared" si="1"/>
        <v>296575.31578947371</v>
      </c>
    </row>
    <row r="54" spans="1:7">
      <c r="A54" s="2">
        <v>2012</v>
      </c>
      <c r="B54" s="7" t="s">
        <v>74</v>
      </c>
      <c r="C54" s="7" t="s">
        <v>75</v>
      </c>
      <c r="D54" s="29" t="s">
        <v>123</v>
      </c>
      <c r="E54" s="36">
        <v>3910916</v>
      </c>
      <c r="F54" s="37">
        <v>25</v>
      </c>
      <c r="G54" s="17">
        <f t="shared" si="1"/>
        <v>156436.64000000001</v>
      </c>
    </row>
    <row r="55" spans="1:7">
      <c r="A55" s="2">
        <v>2012</v>
      </c>
      <c r="B55" s="5" t="s">
        <v>86</v>
      </c>
      <c r="C55" s="10" t="s">
        <v>88</v>
      </c>
      <c r="D55" s="33" t="s">
        <v>124</v>
      </c>
      <c r="E55" s="34">
        <v>17483477</v>
      </c>
      <c r="F55" s="35">
        <v>69</v>
      </c>
      <c r="G55" s="17">
        <f t="shared" si="1"/>
        <v>253383.72463768115</v>
      </c>
    </row>
    <row r="56" spans="1:7">
      <c r="A56" s="2">
        <v>2012</v>
      </c>
      <c r="B56" s="6" t="s">
        <v>86</v>
      </c>
      <c r="C56" s="8" t="s">
        <v>89</v>
      </c>
      <c r="D56" s="33" t="s">
        <v>125</v>
      </c>
      <c r="E56" s="34">
        <v>31254375</v>
      </c>
      <c r="F56" s="35">
        <v>103</v>
      </c>
      <c r="G56" s="17">
        <f t="shared" si="1"/>
        <v>303440.53398058255</v>
      </c>
    </row>
    <row r="57" spans="1:7">
      <c r="A57" s="2">
        <v>2012</v>
      </c>
      <c r="B57" s="5" t="s">
        <v>99</v>
      </c>
      <c r="C57" s="10" t="s">
        <v>101</v>
      </c>
      <c r="D57" s="33" t="s">
        <v>124</v>
      </c>
      <c r="E57" s="34">
        <v>13777465</v>
      </c>
      <c r="F57" s="52">
        <v>54</v>
      </c>
      <c r="G57" s="17">
        <f t="shared" si="1"/>
        <v>255138.24074074073</v>
      </c>
    </row>
    <row r="58" spans="1:7">
      <c r="B58" s="32"/>
      <c r="C58" s="33"/>
      <c r="D58" s="33"/>
      <c r="E58" s="46">
        <f>SUM(E47:E57)</f>
        <v>160797329</v>
      </c>
      <c r="F58" s="53">
        <f>SUM(F47:F57)</f>
        <v>656</v>
      </c>
      <c r="G58" s="54">
        <f>E58/F58</f>
        <v>245117.87957317074</v>
      </c>
    </row>
    <row r="59" spans="1:7">
      <c r="B59" s="32"/>
      <c r="C59" s="33"/>
      <c r="D59" s="33"/>
      <c r="E59" s="16"/>
      <c r="F59" s="14"/>
      <c r="G59" s="17"/>
    </row>
    <row r="60" spans="1:7">
      <c r="A60" s="2">
        <v>2011</v>
      </c>
      <c r="B60" s="6" t="s">
        <v>12</v>
      </c>
      <c r="C60" s="6" t="s">
        <v>13</v>
      </c>
      <c r="D60" s="32" t="s">
        <v>125</v>
      </c>
      <c r="E60" s="34">
        <v>15015885</v>
      </c>
      <c r="F60" s="35">
        <v>82</v>
      </c>
      <c r="G60" s="17">
        <f t="shared" si="1"/>
        <v>183120.54878048779</v>
      </c>
    </row>
    <row r="61" spans="1:7">
      <c r="A61" s="2">
        <v>2011</v>
      </c>
      <c r="B61" s="3" t="s">
        <v>18</v>
      </c>
      <c r="C61" s="3" t="s">
        <v>19</v>
      </c>
      <c r="D61" s="29" t="s">
        <v>124</v>
      </c>
      <c r="E61" s="36">
        <v>37995838</v>
      </c>
      <c r="F61" s="37">
        <v>88</v>
      </c>
      <c r="G61" s="17">
        <f t="shared" si="1"/>
        <v>431770.88636363635</v>
      </c>
    </row>
    <row r="62" spans="1:7">
      <c r="A62" s="2">
        <v>2011</v>
      </c>
      <c r="B62" s="6" t="s">
        <v>32</v>
      </c>
      <c r="C62" s="8" t="s">
        <v>36</v>
      </c>
      <c r="D62" s="33" t="s">
        <v>125</v>
      </c>
      <c r="E62" s="34">
        <v>18297970</v>
      </c>
      <c r="F62" s="35">
        <v>80</v>
      </c>
      <c r="G62" s="17">
        <f t="shared" si="1"/>
        <v>228724.625</v>
      </c>
    </row>
    <row r="63" spans="1:7">
      <c r="A63" s="2">
        <v>2011</v>
      </c>
      <c r="B63" s="9" t="s">
        <v>39</v>
      </c>
      <c r="C63" s="9" t="s">
        <v>40</v>
      </c>
      <c r="D63" s="33" t="s">
        <v>125</v>
      </c>
      <c r="E63" s="34">
        <v>13783515</v>
      </c>
      <c r="F63" s="35">
        <v>87</v>
      </c>
      <c r="G63" s="17">
        <f t="shared" si="1"/>
        <v>158431.20689655171</v>
      </c>
    </row>
    <row r="64" spans="1:7">
      <c r="A64" s="2">
        <v>2011</v>
      </c>
      <c r="B64" s="6" t="s">
        <v>57</v>
      </c>
      <c r="C64" s="8" t="s">
        <v>58</v>
      </c>
      <c r="D64" s="33" t="s">
        <v>125</v>
      </c>
      <c r="E64" s="34">
        <v>20296736</v>
      </c>
      <c r="F64" s="35">
        <v>65</v>
      </c>
      <c r="G64" s="17">
        <f t="shared" si="1"/>
        <v>312257.4769230769</v>
      </c>
    </row>
    <row r="65" spans="1:7">
      <c r="A65" s="2">
        <v>2011</v>
      </c>
      <c r="B65" s="6" t="s">
        <v>60</v>
      </c>
      <c r="C65" s="8" t="s">
        <v>65</v>
      </c>
      <c r="D65" s="33" t="s">
        <v>125</v>
      </c>
      <c r="E65" s="34">
        <v>12288902</v>
      </c>
      <c r="F65" s="35">
        <v>61</v>
      </c>
      <c r="G65" s="17">
        <f t="shared" si="1"/>
        <v>201457.40983606558</v>
      </c>
    </row>
    <row r="66" spans="1:7">
      <c r="A66" s="2">
        <v>2011</v>
      </c>
      <c r="B66" s="6" t="s">
        <v>78</v>
      </c>
      <c r="C66" s="8" t="s">
        <v>82</v>
      </c>
      <c r="D66" s="33" t="s">
        <v>125</v>
      </c>
      <c r="E66" s="34">
        <v>18188278</v>
      </c>
      <c r="F66" s="35">
        <v>84</v>
      </c>
      <c r="G66" s="17">
        <f t="shared" si="1"/>
        <v>216527.11904761905</v>
      </c>
    </row>
    <row r="67" spans="1:7">
      <c r="A67" s="2">
        <v>2011</v>
      </c>
      <c r="B67" s="6" t="s">
        <v>96</v>
      </c>
      <c r="C67" s="8" t="s">
        <v>98</v>
      </c>
      <c r="D67" s="33" t="s">
        <v>125</v>
      </c>
      <c r="E67" s="34">
        <v>26211414</v>
      </c>
      <c r="F67" s="35">
        <v>178</v>
      </c>
      <c r="G67" s="17">
        <f t="shared" si="1"/>
        <v>147255.13483146069</v>
      </c>
    </row>
    <row r="68" spans="1:7">
      <c r="B68" s="32"/>
      <c r="C68" s="33"/>
      <c r="D68" s="33"/>
      <c r="E68" s="46">
        <f>SUM(E60:E67)</f>
        <v>162078538</v>
      </c>
      <c r="F68" s="47">
        <f>SUM(F60:F67)</f>
        <v>725</v>
      </c>
      <c r="G68" s="55">
        <f>E68/F68</f>
        <v>223556.60413793105</v>
      </c>
    </row>
    <row r="69" spans="1:7">
      <c r="B69" s="32"/>
      <c r="C69" s="33"/>
      <c r="D69" s="33"/>
      <c r="E69" s="30"/>
      <c r="F69" s="31"/>
      <c r="G69" s="17"/>
    </row>
    <row r="70" spans="1:7">
      <c r="A70" s="2">
        <v>2010</v>
      </c>
      <c r="B70" s="6" t="s">
        <v>20</v>
      </c>
      <c r="C70" s="8" t="s">
        <v>23</v>
      </c>
      <c r="D70" s="33" t="s">
        <v>125</v>
      </c>
      <c r="E70" s="34">
        <v>11403615</v>
      </c>
      <c r="F70" s="35">
        <v>40</v>
      </c>
      <c r="G70" s="57">
        <f t="shared" si="1"/>
        <v>285090.375</v>
      </c>
    </row>
    <row r="71" spans="1:7">
      <c r="A71" s="2">
        <v>2010</v>
      </c>
      <c r="B71" s="6" t="s">
        <v>50</v>
      </c>
      <c r="C71" s="8" t="s">
        <v>51</v>
      </c>
      <c r="D71" s="33" t="s">
        <v>125</v>
      </c>
      <c r="E71" s="34">
        <v>40366625</v>
      </c>
      <c r="F71" s="35">
        <v>254</v>
      </c>
      <c r="G71" s="57">
        <f t="shared" si="1"/>
        <v>158923.72047244094</v>
      </c>
    </row>
    <row r="72" spans="1:7">
      <c r="A72" s="2">
        <v>2010</v>
      </c>
      <c r="B72" s="6" t="s">
        <v>69</v>
      </c>
      <c r="C72" s="8" t="s">
        <v>70</v>
      </c>
      <c r="D72" s="33" t="s">
        <v>125</v>
      </c>
      <c r="E72" s="34">
        <v>12599365</v>
      </c>
      <c r="F72" s="35">
        <v>52</v>
      </c>
      <c r="G72" s="57">
        <f t="shared" si="1"/>
        <v>242295.48076923078</v>
      </c>
    </row>
    <row r="73" spans="1:7">
      <c r="A73" s="2">
        <v>2010</v>
      </c>
      <c r="B73" s="6" t="s">
        <v>86</v>
      </c>
      <c r="C73" s="8" t="s">
        <v>87</v>
      </c>
      <c r="D73" s="33" t="s">
        <v>125</v>
      </c>
      <c r="E73" s="34">
        <v>25031482</v>
      </c>
      <c r="F73" s="35">
        <v>118</v>
      </c>
      <c r="G73" s="57">
        <f t="shared" si="1"/>
        <v>212131.20338983051</v>
      </c>
    </row>
    <row r="74" spans="1:7">
      <c r="A74" s="2">
        <v>2010</v>
      </c>
      <c r="B74" s="6" t="s">
        <v>105</v>
      </c>
      <c r="C74" s="8" t="s">
        <v>106</v>
      </c>
      <c r="D74" s="33" t="s">
        <v>125</v>
      </c>
      <c r="E74" s="34">
        <v>15478537</v>
      </c>
      <c r="F74" s="35">
        <v>70</v>
      </c>
      <c r="G74" s="57">
        <f t="shared" si="1"/>
        <v>221121.95714285714</v>
      </c>
    </row>
    <row r="75" spans="1:7">
      <c r="B75" s="32"/>
      <c r="C75" s="33"/>
      <c r="D75" s="33"/>
      <c r="E75" s="46">
        <f>SUM(E70:E74)</f>
        <v>104879624</v>
      </c>
      <c r="F75" s="47">
        <f>SUM(F70:F74)</f>
        <v>534</v>
      </c>
      <c r="G75" s="55">
        <f>E75/F75</f>
        <v>196403.79026217229</v>
      </c>
    </row>
    <row r="76" spans="1:7">
      <c r="B76" s="32"/>
      <c r="C76" s="33"/>
      <c r="D76" s="33"/>
      <c r="E76" s="30"/>
      <c r="F76" s="31"/>
      <c r="G76" s="17"/>
    </row>
    <row r="77" spans="1:7">
      <c r="A77" s="12">
        <v>2009</v>
      </c>
      <c r="B77" s="4" t="s">
        <v>4</v>
      </c>
      <c r="C77" s="4" t="s">
        <v>10</v>
      </c>
      <c r="D77" s="29" t="s">
        <v>123</v>
      </c>
      <c r="E77" s="48">
        <v>15031294</v>
      </c>
      <c r="F77" s="49">
        <v>109</v>
      </c>
      <c r="G77" s="58">
        <f t="shared" si="1"/>
        <v>137901.77981651376</v>
      </c>
    </row>
    <row r="78" spans="1:7">
      <c r="A78" s="2">
        <v>2009</v>
      </c>
      <c r="B78" s="7" t="s">
        <v>32</v>
      </c>
      <c r="C78" s="7" t="s">
        <v>35</v>
      </c>
      <c r="D78" s="29" t="s">
        <v>123</v>
      </c>
      <c r="E78" s="48">
        <v>15579447</v>
      </c>
      <c r="F78" s="49">
        <v>50</v>
      </c>
      <c r="G78" s="58">
        <f t="shared" si="1"/>
        <v>311588.94</v>
      </c>
    </row>
    <row r="79" spans="1:7">
      <c r="A79" s="2">
        <v>2009</v>
      </c>
      <c r="B79" s="7" t="s">
        <v>48</v>
      </c>
      <c r="C79" s="7" t="s">
        <v>49</v>
      </c>
      <c r="D79" s="29" t="s">
        <v>123</v>
      </c>
      <c r="E79" s="48">
        <v>4920000</v>
      </c>
      <c r="F79" s="49">
        <v>16</v>
      </c>
      <c r="G79" s="58">
        <f t="shared" si="1"/>
        <v>307500</v>
      </c>
    </row>
    <row r="80" spans="1:7">
      <c r="A80" s="12">
        <v>2009</v>
      </c>
      <c r="B80" s="7" t="s">
        <v>60</v>
      </c>
      <c r="C80" s="7" t="s">
        <v>63</v>
      </c>
      <c r="D80" s="29" t="s">
        <v>123</v>
      </c>
      <c r="E80" s="48">
        <v>14580695</v>
      </c>
      <c r="F80" s="49">
        <v>62</v>
      </c>
      <c r="G80" s="58">
        <f t="shared" si="1"/>
        <v>235172.5</v>
      </c>
    </row>
    <row r="81" spans="1:7">
      <c r="A81" s="2">
        <v>2009</v>
      </c>
      <c r="B81" s="7" t="s">
        <v>78</v>
      </c>
      <c r="C81" s="7" t="s">
        <v>80</v>
      </c>
      <c r="D81" s="29" t="s">
        <v>123</v>
      </c>
      <c r="E81" s="48">
        <v>6931539</v>
      </c>
      <c r="F81" s="49">
        <v>48</v>
      </c>
      <c r="G81" s="58">
        <f t="shared" si="1"/>
        <v>144407.0625</v>
      </c>
    </row>
    <row r="82" spans="1:7">
      <c r="A82" s="12">
        <v>2009</v>
      </c>
      <c r="B82" s="7" t="s">
        <v>92</v>
      </c>
      <c r="C82" s="7" t="s">
        <v>93</v>
      </c>
      <c r="D82" s="29" t="s">
        <v>123</v>
      </c>
      <c r="E82" s="48">
        <v>1392836.78</v>
      </c>
      <c r="F82" s="49">
        <v>42</v>
      </c>
      <c r="G82" s="58">
        <f t="shared" si="1"/>
        <v>33162.780476190477</v>
      </c>
    </row>
    <row r="83" spans="1:7">
      <c r="A83" s="12">
        <v>2009</v>
      </c>
      <c r="B83" s="7" t="s">
        <v>92</v>
      </c>
      <c r="C83" s="7" t="s">
        <v>94</v>
      </c>
      <c r="D83" s="29" t="s">
        <v>123</v>
      </c>
      <c r="E83" s="48">
        <v>1196501.83</v>
      </c>
      <c r="F83" s="49">
        <v>28</v>
      </c>
      <c r="G83" s="58">
        <f t="shared" si="1"/>
        <v>42732.208214285718</v>
      </c>
    </row>
    <row r="84" spans="1:7">
      <c r="A84" s="2">
        <v>2009</v>
      </c>
      <c r="B84" s="6" t="s">
        <v>96</v>
      </c>
      <c r="C84" s="8" t="s">
        <v>97</v>
      </c>
      <c r="D84" s="33" t="s">
        <v>125</v>
      </c>
      <c r="E84" s="50">
        <v>22615280</v>
      </c>
      <c r="F84" s="51">
        <v>152</v>
      </c>
      <c r="G84" s="58">
        <f t="shared" si="1"/>
        <v>148784.73684210525</v>
      </c>
    </row>
    <row r="85" spans="1:7">
      <c r="B85" s="32"/>
      <c r="C85" s="33"/>
      <c r="D85" s="33"/>
      <c r="E85" s="46">
        <f>SUM(E77:E84)</f>
        <v>82247593.609999999</v>
      </c>
      <c r="F85" s="47">
        <f>SUM(F77:F84)</f>
        <v>507</v>
      </c>
      <c r="G85" s="59">
        <f>E85/F85</f>
        <v>162224.05051282051</v>
      </c>
    </row>
    <row r="86" spans="1:7">
      <c r="B86" s="32"/>
      <c r="C86" s="33"/>
      <c r="D86" s="33"/>
      <c r="E86" s="30"/>
      <c r="F86" s="31"/>
      <c r="G86" s="56"/>
    </row>
    <row r="87" spans="1:7">
      <c r="A87" s="2">
        <v>2008</v>
      </c>
      <c r="B87" s="7" t="s">
        <v>18</v>
      </c>
      <c r="C87" s="7" t="s">
        <v>22</v>
      </c>
      <c r="D87" s="29" t="s">
        <v>123</v>
      </c>
      <c r="E87" s="15">
        <v>6264281</v>
      </c>
      <c r="F87" s="12">
        <v>30</v>
      </c>
      <c r="G87" s="17">
        <f t="shared" si="1"/>
        <v>208809.36666666667</v>
      </c>
    </row>
    <row r="88" spans="1:7">
      <c r="A88" s="2">
        <v>2008</v>
      </c>
      <c r="B88" s="7" t="s">
        <v>24</v>
      </c>
      <c r="C88" s="7" t="s">
        <v>25</v>
      </c>
      <c r="D88" s="29" t="s">
        <v>123</v>
      </c>
      <c r="E88" s="15">
        <v>15024202</v>
      </c>
      <c r="F88" s="12">
        <v>51</v>
      </c>
      <c r="G88" s="17">
        <f t="shared" si="1"/>
        <v>294592.19607843139</v>
      </c>
    </row>
    <row r="89" spans="1:7">
      <c r="A89" s="2">
        <v>2008</v>
      </c>
      <c r="B89" s="7" t="s">
        <v>37</v>
      </c>
      <c r="C89" s="7" t="s">
        <v>38</v>
      </c>
      <c r="D89" s="29" t="s">
        <v>123</v>
      </c>
      <c r="E89" s="15">
        <v>9410331</v>
      </c>
      <c r="F89" s="12">
        <v>30</v>
      </c>
      <c r="G89" s="17">
        <f t="shared" si="1"/>
        <v>313677.7</v>
      </c>
    </row>
    <row r="90" spans="1:7">
      <c r="A90" s="2">
        <v>2008</v>
      </c>
      <c r="B90" s="7" t="s">
        <v>39</v>
      </c>
      <c r="C90" s="7" t="s">
        <v>45</v>
      </c>
      <c r="D90" s="29" t="s">
        <v>123</v>
      </c>
      <c r="E90" s="15">
        <v>16789679</v>
      </c>
      <c r="F90" s="12">
        <v>83</v>
      </c>
      <c r="G90" s="17">
        <f t="shared" ref="G90:G97" si="2">E90/F90</f>
        <v>202285.2891566265</v>
      </c>
    </row>
    <row r="91" spans="1:7">
      <c r="A91" s="2">
        <v>2008</v>
      </c>
      <c r="B91" s="7" t="s">
        <v>52</v>
      </c>
      <c r="C91" s="7" t="s">
        <v>53</v>
      </c>
      <c r="D91" s="29" t="s">
        <v>123</v>
      </c>
      <c r="E91" s="15">
        <v>548981.5</v>
      </c>
      <c r="F91" s="12">
        <v>3</v>
      </c>
      <c r="G91" s="17">
        <f t="shared" si="2"/>
        <v>182993.83333333334</v>
      </c>
    </row>
    <row r="92" spans="1:7">
      <c r="A92" s="2">
        <v>2008</v>
      </c>
      <c r="B92" s="7" t="s">
        <v>52</v>
      </c>
      <c r="C92" s="7" t="s">
        <v>54</v>
      </c>
      <c r="D92" s="29" t="s">
        <v>123</v>
      </c>
      <c r="E92" s="15">
        <v>548981.5</v>
      </c>
      <c r="F92" s="12">
        <v>2</v>
      </c>
      <c r="G92" s="17">
        <f t="shared" si="2"/>
        <v>274490.75</v>
      </c>
    </row>
    <row r="93" spans="1:7">
      <c r="A93" s="12">
        <v>2008</v>
      </c>
      <c r="B93" s="7" t="s">
        <v>60</v>
      </c>
      <c r="C93" s="7" t="s">
        <v>64</v>
      </c>
      <c r="D93" s="29" t="s">
        <v>123</v>
      </c>
      <c r="E93" s="15">
        <v>4821420</v>
      </c>
      <c r="F93" s="12">
        <v>15</v>
      </c>
      <c r="G93" s="17">
        <f t="shared" si="2"/>
        <v>321428</v>
      </c>
    </row>
    <row r="94" spans="1:7">
      <c r="A94" s="2">
        <v>2008</v>
      </c>
      <c r="B94" s="7" t="s">
        <v>78</v>
      </c>
      <c r="C94" s="7" t="s">
        <v>81</v>
      </c>
      <c r="D94" s="29" t="s">
        <v>123</v>
      </c>
      <c r="E94" s="15">
        <v>21160776.32</v>
      </c>
      <c r="F94" s="12">
        <v>84</v>
      </c>
      <c r="G94" s="17">
        <f t="shared" si="2"/>
        <v>251914.00380952383</v>
      </c>
    </row>
    <row r="95" spans="1:7">
      <c r="A95" s="12">
        <v>2008</v>
      </c>
      <c r="B95" s="7" t="s">
        <v>92</v>
      </c>
      <c r="C95" s="7" t="s">
        <v>95</v>
      </c>
      <c r="D95" s="29" t="s">
        <v>123</v>
      </c>
      <c r="E95" s="15">
        <v>11359731</v>
      </c>
      <c r="F95" s="12">
        <v>44</v>
      </c>
      <c r="G95" s="17">
        <f t="shared" si="2"/>
        <v>258175.70454545456</v>
      </c>
    </row>
    <row r="96" spans="1:7">
      <c r="A96" s="12">
        <v>2008</v>
      </c>
      <c r="B96" s="7" t="s">
        <v>99</v>
      </c>
      <c r="C96" s="7" t="s">
        <v>100</v>
      </c>
      <c r="D96" s="29" t="s">
        <v>123</v>
      </c>
      <c r="E96" s="15">
        <v>11380706.43</v>
      </c>
      <c r="F96" s="12">
        <v>52</v>
      </c>
      <c r="G96" s="17">
        <f t="shared" si="2"/>
        <v>218859.73903846153</v>
      </c>
    </row>
    <row r="97" spans="1:8">
      <c r="A97" s="2">
        <v>2008</v>
      </c>
      <c r="B97" s="7" t="s">
        <v>102</v>
      </c>
      <c r="C97" s="7" t="s">
        <v>104</v>
      </c>
      <c r="D97" s="29" t="s">
        <v>123</v>
      </c>
      <c r="E97" s="15">
        <v>17737226</v>
      </c>
      <c r="F97" s="12">
        <v>68</v>
      </c>
      <c r="G97" s="17">
        <f t="shared" si="2"/>
        <v>260841.5588235294</v>
      </c>
      <c r="H97" s="22"/>
    </row>
    <row r="98" spans="1:8">
      <c r="E98" s="60">
        <f>SUM(E87:E97)</f>
        <v>115046315.75</v>
      </c>
      <c r="F98" s="1">
        <f>SUM(F87:F97)</f>
        <v>462</v>
      </c>
      <c r="G98" s="64">
        <f>E98/F98</f>
        <v>249017.99945887446</v>
      </c>
    </row>
    <row r="100" spans="1:8">
      <c r="E100" s="1" t="s">
        <v>127</v>
      </c>
      <c r="F100" s="62">
        <f>F98+F85+F75+F68+F58+F45+F35+F24+F12+F7</f>
        <v>5576</v>
      </c>
    </row>
    <row r="101" spans="1:8">
      <c r="E101" s="1" t="s">
        <v>126</v>
      </c>
      <c r="F101" s="63">
        <f>F100/9</f>
        <v>619.55555555555554</v>
      </c>
    </row>
    <row r="102" spans="1:8">
      <c r="E102" s="1" t="s">
        <v>119</v>
      </c>
      <c r="F102" s="43">
        <v>245879.89229555233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2"/>
  <sheetViews>
    <sheetView topLeftCell="A54" workbookViewId="0">
      <selection activeCell="A80" sqref="A80"/>
    </sheetView>
  </sheetViews>
  <sheetFormatPr baseColWidth="10" defaultRowHeight="15" x14ac:dyDescent="0"/>
  <cols>
    <col min="1" max="1" width="15.6640625" bestFit="1" customWidth="1"/>
    <col min="2" max="2" width="5.5" bestFit="1" customWidth="1"/>
    <col min="3" max="3" width="12.6640625" bestFit="1" customWidth="1"/>
    <col min="5" max="5" width="33.5" customWidth="1"/>
    <col min="6" max="6" width="32.33203125" customWidth="1"/>
  </cols>
  <sheetData>
    <row r="1" spans="1:3">
      <c r="A1" s="2" t="s">
        <v>111</v>
      </c>
      <c r="B1" s="11" t="s">
        <v>110</v>
      </c>
      <c r="C1" s="11" t="s">
        <v>120</v>
      </c>
    </row>
    <row r="2" spans="1:3">
      <c r="A2" s="19">
        <v>27302465</v>
      </c>
      <c r="B2" s="20">
        <v>76</v>
      </c>
      <c r="C2" s="22">
        <f>A2/B2</f>
        <v>359242.96052631579</v>
      </c>
    </row>
    <row r="3" spans="1:3">
      <c r="A3" s="19">
        <v>18262822</v>
      </c>
      <c r="B3" s="20">
        <v>52</v>
      </c>
      <c r="C3" s="22">
        <f t="shared" ref="C3:C6" si="0">A3/B3</f>
        <v>351208.11538461538</v>
      </c>
    </row>
    <row r="4" spans="1:3">
      <c r="A4" s="19">
        <v>29442724</v>
      </c>
      <c r="B4" s="20">
        <v>85</v>
      </c>
      <c r="C4" s="22">
        <f t="shared" si="0"/>
        <v>346384.98823529412</v>
      </c>
    </row>
    <row r="5" spans="1:3">
      <c r="A5" s="19">
        <v>2225795</v>
      </c>
      <c r="B5" s="20">
        <v>8</v>
      </c>
      <c r="C5" s="22">
        <f t="shared" si="0"/>
        <v>278224.375</v>
      </c>
    </row>
    <row r="6" spans="1:3">
      <c r="A6" s="19">
        <v>31742813</v>
      </c>
      <c r="B6" s="20">
        <v>102</v>
      </c>
      <c r="C6" s="22">
        <f t="shared" si="0"/>
        <v>311204.04901960783</v>
      </c>
    </row>
    <row r="7" spans="1:3">
      <c r="A7" s="34">
        <v>21977355</v>
      </c>
      <c r="B7" s="35">
        <v>107</v>
      </c>
      <c r="C7" s="17">
        <f>A7/B7</f>
        <v>205395.84112149532</v>
      </c>
    </row>
    <row r="8" spans="1:3">
      <c r="A8" s="15">
        <v>21663414</v>
      </c>
      <c r="B8" s="12">
        <v>59</v>
      </c>
      <c r="C8" s="17">
        <f t="shared" ref="C8:C59" si="1">A8/B8</f>
        <v>367176.50847457629</v>
      </c>
    </row>
    <row r="9" spans="1:3">
      <c r="A9" s="15">
        <v>27089638</v>
      </c>
      <c r="B9" s="12">
        <v>98</v>
      </c>
      <c r="C9" s="17">
        <f t="shared" si="1"/>
        <v>276424.87755102041</v>
      </c>
    </row>
    <row r="10" spans="1:3">
      <c r="A10" s="15">
        <v>16706402</v>
      </c>
      <c r="B10" s="12">
        <v>53</v>
      </c>
      <c r="C10" s="17">
        <f t="shared" si="1"/>
        <v>315215.13207547169</v>
      </c>
    </row>
    <row r="11" spans="1:3">
      <c r="A11" s="15">
        <v>23156305</v>
      </c>
      <c r="B11" s="12">
        <v>80</v>
      </c>
      <c r="C11" s="17">
        <f t="shared" si="1"/>
        <v>289453.8125</v>
      </c>
    </row>
    <row r="12" spans="1:3">
      <c r="A12" s="15">
        <v>30299658</v>
      </c>
      <c r="B12" s="12">
        <v>115</v>
      </c>
      <c r="C12" s="17">
        <f t="shared" si="1"/>
        <v>263475.28695652174</v>
      </c>
    </row>
    <row r="13" spans="1:3">
      <c r="A13" s="15">
        <v>23966563</v>
      </c>
      <c r="B13" s="12">
        <v>91</v>
      </c>
      <c r="C13" s="17">
        <f t="shared" si="1"/>
        <v>263368.82417582418</v>
      </c>
    </row>
    <row r="14" spans="1:3">
      <c r="A14" s="34">
        <v>15062558</v>
      </c>
      <c r="B14" s="35">
        <v>49</v>
      </c>
      <c r="C14" s="17">
        <f t="shared" si="1"/>
        <v>307399.14285714284</v>
      </c>
    </row>
    <row r="15" spans="1:3">
      <c r="A15" s="34">
        <v>17621464</v>
      </c>
      <c r="B15" s="35">
        <v>68</v>
      </c>
      <c r="C15" s="17">
        <f t="shared" si="1"/>
        <v>259139.17647058822</v>
      </c>
    </row>
    <row r="16" spans="1:3">
      <c r="A16" s="34">
        <v>11594201</v>
      </c>
      <c r="B16" s="35">
        <v>40</v>
      </c>
      <c r="C16" s="17">
        <f t="shared" si="1"/>
        <v>289855.02500000002</v>
      </c>
    </row>
    <row r="17" spans="1:3">
      <c r="A17" s="34">
        <v>24268015</v>
      </c>
      <c r="B17" s="35">
        <v>79</v>
      </c>
      <c r="C17" s="17">
        <f t="shared" si="1"/>
        <v>307190.06329113926</v>
      </c>
    </row>
    <row r="18" spans="1:3">
      <c r="A18" s="34">
        <v>50406246</v>
      </c>
      <c r="B18" s="35">
        <v>111</v>
      </c>
      <c r="C18" s="17">
        <f t="shared" si="1"/>
        <v>454110.32432432432</v>
      </c>
    </row>
    <row r="19" spans="1:3">
      <c r="A19" s="36">
        <v>25070936</v>
      </c>
      <c r="B19" s="37">
        <v>97</v>
      </c>
      <c r="C19" s="17">
        <f t="shared" si="1"/>
        <v>258463.25773195876</v>
      </c>
    </row>
    <row r="20" spans="1:3">
      <c r="A20" s="34">
        <v>11745756</v>
      </c>
      <c r="B20" s="35">
        <v>50</v>
      </c>
      <c r="C20" s="17">
        <f t="shared" si="1"/>
        <v>234915.12</v>
      </c>
    </row>
    <row r="21" spans="1:3">
      <c r="A21" s="34">
        <v>7680767</v>
      </c>
      <c r="B21" s="35">
        <v>30</v>
      </c>
      <c r="C21" s="17">
        <f t="shared" si="1"/>
        <v>256025.56666666668</v>
      </c>
    </row>
    <row r="22" spans="1:3">
      <c r="A22" s="36">
        <v>20254378</v>
      </c>
      <c r="B22" s="37">
        <v>97</v>
      </c>
      <c r="C22" s="17">
        <f t="shared" si="1"/>
        <v>208808.02061855671</v>
      </c>
    </row>
    <row r="23" spans="1:3">
      <c r="A23" s="34">
        <v>37544492</v>
      </c>
      <c r="B23" s="35">
        <v>112</v>
      </c>
      <c r="C23" s="17">
        <f t="shared" si="1"/>
        <v>335218.67857142858</v>
      </c>
    </row>
    <row r="24" spans="1:3">
      <c r="A24" s="36">
        <v>18134978.079999998</v>
      </c>
      <c r="B24" s="37">
        <v>49</v>
      </c>
      <c r="C24" s="17">
        <f t="shared" si="1"/>
        <v>370101.59346938774</v>
      </c>
    </row>
    <row r="25" spans="1:3">
      <c r="A25" s="34">
        <v>17029012</v>
      </c>
      <c r="B25" s="35">
        <v>61</v>
      </c>
      <c r="C25" s="17">
        <f t="shared" si="1"/>
        <v>279164.13114754099</v>
      </c>
    </row>
    <row r="26" spans="1:3">
      <c r="A26" s="34">
        <v>22394939</v>
      </c>
      <c r="B26" s="35">
        <v>68</v>
      </c>
      <c r="C26" s="17">
        <f t="shared" si="1"/>
        <v>329337.3382352941</v>
      </c>
    </row>
    <row r="27" spans="1:3">
      <c r="A27" s="34">
        <v>9466141</v>
      </c>
      <c r="B27" s="35">
        <v>40</v>
      </c>
      <c r="C27" s="17">
        <f t="shared" si="1"/>
        <v>236653.52499999999</v>
      </c>
    </row>
    <row r="28" spans="1:3">
      <c r="A28" s="34">
        <v>27194380</v>
      </c>
      <c r="B28" s="35">
        <v>83</v>
      </c>
      <c r="C28" s="17">
        <f t="shared" si="1"/>
        <v>327643.13253012049</v>
      </c>
    </row>
    <row r="29" spans="1:3">
      <c r="A29" s="36">
        <v>30668</v>
      </c>
      <c r="B29" s="37">
        <v>10</v>
      </c>
      <c r="C29" s="17">
        <f t="shared" si="1"/>
        <v>3066.8</v>
      </c>
    </row>
    <row r="30" spans="1:3">
      <c r="A30" s="36">
        <v>23184470</v>
      </c>
      <c r="B30" s="37">
        <v>74</v>
      </c>
      <c r="C30" s="17">
        <f t="shared" si="1"/>
        <v>313303.64864864864</v>
      </c>
    </row>
    <row r="31" spans="1:3">
      <c r="A31" s="34">
        <v>31517864</v>
      </c>
      <c r="B31" s="35">
        <v>96</v>
      </c>
      <c r="C31" s="17">
        <f t="shared" si="1"/>
        <v>328311.08333333331</v>
      </c>
    </row>
    <row r="32" spans="1:3">
      <c r="A32" s="34">
        <v>13687309</v>
      </c>
      <c r="B32" s="35">
        <v>51</v>
      </c>
      <c r="C32" s="17">
        <f t="shared" si="1"/>
        <v>268378.60784313723</v>
      </c>
    </row>
    <row r="33" spans="1:3">
      <c r="A33" s="34">
        <v>19794912</v>
      </c>
      <c r="B33" s="35">
        <v>65</v>
      </c>
      <c r="C33" s="17">
        <f t="shared" si="1"/>
        <v>304537.10769230768</v>
      </c>
    </row>
    <row r="34" spans="1:3">
      <c r="A34" s="36">
        <v>2481880</v>
      </c>
      <c r="B34" s="37">
        <v>12</v>
      </c>
      <c r="C34" s="17">
        <f t="shared" si="1"/>
        <v>206823.33333333334</v>
      </c>
    </row>
    <row r="35" spans="1:3">
      <c r="A35" s="34">
        <v>56735315</v>
      </c>
      <c r="B35" s="35">
        <v>379</v>
      </c>
      <c r="C35" s="17">
        <f t="shared" si="1"/>
        <v>149697.40105540896</v>
      </c>
    </row>
    <row r="36" spans="1:3">
      <c r="A36" s="34">
        <v>9240244</v>
      </c>
      <c r="B36" s="35">
        <v>45</v>
      </c>
      <c r="C36" s="17">
        <f t="shared" si="1"/>
        <v>205338.75555555554</v>
      </c>
    </row>
    <row r="37" spans="1:3">
      <c r="A37" s="36">
        <v>18102000</v>
      </c>
      <c r="B37" s="37">
        <v>57</v>
      </c>
      <c r="C37" s="17">
        <f t="shared" si="1"/>
        <v>317578.94736842107</v>
      </c>
    </row>
    <row r="38" spans="1:3">
      <c r="A38" s="34">
        <v>9899144</v>
      </c>
      <c r="B38" s="35">
        <v>71</v>
      </c>
      <c r="C38" s="17">
        <f t="shared" si="1"/>
        <v>139424.5633802817</v>
      </c>
    </row>
    <row r="39" spans="1:3">
      <c r="A39" s="36">
        <v>9202831</v>
      </c>
      <c r="B39" s="37">
        <v>46</v>
      </c>
      <c r="C39" s="17">
        <f t="shared" si="1"/>
        <v>200061.54347826086</v>
      </c>
    </row>
    <row r="40" spans="1:3">
      <c r="A40" s="36">
        <v>5241550</v>
      </c>
      <c r="B40" s="37">
        <v>21</v>
      </c>
      <c r="C40" s="17">
        <f t="shared" si="1"/>
        <v>249597.61904761905</v>
      </c>
    </row>
    <row r="41" spans="1:3">
      <c r="A41" s="36">
        <v>14285247</v>
      </c>
      <c r="B41" s="37">
        <v>66</v>
      </c>
      <c r="C41" s="17">
        <f t="shared" si="1"/>
        <v>216443.13636363635</v>
      </c>
    </row>
    <row r="42" spans="1:3">
      <c r="A42" s="34">
        <v>20735531</v>
      </c>
      <c r="B42" s="35">
        <v>87</v>
      </c>
      <c r="C42" s="17">
        <f t="shared" si="1"/>
        <v>238339.4367816092</v>
      </c>
    </row>
    <row r="43" spans="1:3">
      <c r="A43" s="36">
        <v>16904793</v>
      </c>
      <c r="B43" s="37">
        <v>57</v>
      </c>
      <c r="C43" s="17">
        <f t="shared" si="1"/>
        <v>296575.31578947371</v>
      </c>
    </row>
    <row r="44" spans="1:3">
      <c r="A44" s="36">
        <v>3910916</v>
      </c>
      <c r="B44" s="37">
        <v>25</v>
      </c>
      <c r="C44" s="17">
        <f t="shared" si="1"/>
        <v>156436.64000000001</v>
      </c>
    </row>
    <row r="45" spans="1:3">
      <c r="A45" s="34">
        <v>17483477</v>
      </c>
      <c r="B45" s="35">
        <v>69</v>
      </c>
      <c r="C45" s="17">
        <f t="shared" si="1"/>
        <v>253383.72463768115</v>
      </c>
    </row>
    <row r="46" spans="1:3">
      <c r="A46" s="34">
        <v>31254375</v>
      </c>
      <c r="B46" s="35">
        <v>103</v>
      </c>
      <c r="C46" s="17">
        <f t="shared" si="1"/>
        <v>303440.53398058255</v>
      </c>
    </row>
    <row r="47" spans="1:3">
      <c r="A47" s="34">
        <v>13777465</v>
      </c>
      <c r="B47" s="52">
        <v>54</v>
      </c>
      <c r="C47" s="17">
        <f t="shared" si="1"/>
        <v>255138.24074074073</v>
      </c>
    </row>
    <row r="48" spans="1:3">
      <c r="A48" s="34">
        <v>15015885</v>
      </c>
      <c r="B48" s="35">
        <v>82</v>
      </c>
      <c r="C48" s="17">
        <f t="shared" si="1"/>
        <v>183120.54878048779</v>
      </c>
    </row>
    <row r="49" spans="1:3">
      <c r="A49" s="36">
        <v>37995838</v>
      </c>
      <c r="B49" s="37">
        <v>88</v>
      </c>
      <c r="C49" s="17">
        <f t="shared" si="1"/>
        <v>431770.88636363635</v>
      </c>
    </row>
    <row r="50" spans="1:3">
      <c r="A50" s="34">
        <v>18297970</v>
      </c>
      <c r="B50" s="35">
        <v>80</v>
      </c>
      <c r="C50" s="17">
        <f t="shared" si="1"/>
        <v>228724.625</v>
      </c>
    </row>
    <row r="51" spans="1:3">
      <c r="A51" s="34">
        <v>13783515</v>
      </c>
      <c r="B51" s="35">
        <v>87</v>
      </c>
      <c r="C51" s="17">
        <f t="shared" si="1"/>
        <v>158431.20689655171</v>
      </c>
    </row>
    <row r="52" spans="1:3">
      <c r="A52" s="34">
        <v>20296736</v>
      </c>
      <c r="B52" s="35">
        <v>65</v>
      </c>
      <c r="C52" s="17">
        <f t="shared" si="1"/>
        <v>312257.4769230769</v>
      </c>
    </row>
    <row r="53" spans="1:3">
      <c r="A53" s="34">
        <v>12288902</v>
      </c>
      <c r="B53" s="35">
        <v>61</v>
      </c>
      <c r="C53" s="17">
        <f t="shared" si="1"/>
        <v>201457.40983606558</v>
      </c>
    </row>
    <row r="54" spans="1:3">
      <c r="A54" s="34">
        <v>18188278</v>
      </c>
      <c r="B54" s="35">
        <v>84</v>
      </c>
      <c r="C54" s="17">
        <f t="shared" si="1"/>
        <v>216527.11904761905</v>
      </c>
    </row>
    <row r="55" spans="1:3">
      <c r="A55" s="34">
        <v>26211414</v>
      </c>
      <c r="B55" s="35">
        <v>178</v>
      </c>
      <c r="C55" s="17">
        <f t="shared" si="1"/>
        <v>147255.13483146069</v>
      </c>
    </row>
    <row r="56" spans="1:3">
      <c r="A56" s="34">
        <v>11403615</v>
      </c>
      <c r="B56" s="35">
        <v>40</v>
      </c>
      <c r="C56" s="57">
        <f t="shared" si="1"/>
        <v>285090.375</v>
      </c>
    </row>
    <row r="57" spans="1:3">
      <c r="A57" s="34">
        <v>40366625</v>
      </c>
      <c r="B57" s="35">
        <v>254</v>
      </c>
      <c r="C57" s="57">
        <f t="shared" si="1"/>
        <v>158923.72047244094</v>
      </c>
    </row>
    <row r="58" spans="1:3">
      <c r="A58" s="34">
        <v>12599365</v>
      </c>
      <c r="B58" s="35">
        <v>52</v>
      </c>
      <c r="C58" s="57">
        <f t="shared" si="1"/>
        <v>242295.48076923078</v>
      </c>
    </row>
    <row r="59" spans="1:3">
      <c r="A59" s="34">
        <v>25031482</v>
      </c>
      <c r="B59" s="35">
        <v>118</v>
      </c>
      <c r="C59" s="57">
        <f t="shared" si="1"/>
        <v>212131.20338983051</v>
      </c>
    </row>
    <row r="60" spans="1:3">
      <c r="A60" s="34">
        <v>15478537</v>
      </c>
      <c r="B60" s="35">
        <v>70</v>
      </c>
      <c r="C60" s="57">
        <f t="shared" ref="C60:C79" si="2">A60/B60</f>
        <v>221121.95714285714</v>
      </c>
    </row>
    <row r="61" spans="1:3">
      <c r="A61" s="48">
        <v>15031294</v>
      </c>
      <c r="B61" s="49">
        <v>109</v>
      </c>
      <c r="C61" s="58">
        <f t="shared" si="2"/>
        <v>137901.77981651376</v>
      </c>
    </row>
    <row r="62" spans="1:3">
      <c r="A62" s="48">
        <v>15579447</v>
      </c>
      <c r="B62" s="49">
        <v>50</v>
      </c>
      <c r="C62" s="58">
        <f t="shared" si="2"/>
        <v>311588.94</v>
      </c>
    </row>
    <row r="63" spans="1:3">
      <c r="A63" s="48">
        <v>4920000</v>
      </c>
      <c r="B63" s="49">
        <v>16</v>
      </c>
      <c r="C63" s="58">
        <f t="shared" si="2"/>
        <v>307500</v>
      </c>
    </row>
    <row r="64" spans="1:3">
      <c r="A64" s="48">
        <v>14580695</v>
      </c>
      <c r="B64" s="49">
        <v>62</v>
      </c>
      <c r="C64" s="58">
        <f t="shared" si="2"/>
        <v>235172.5</v>
      </c>
    </row>
    <row r="65" spans="1:3">
      <c r="A65" s="48">
        <v>6931539</v>
      </c>
      <c r="B65" s="49">
        <v>48</v>
      </c>
      <c r="C65" s="58">
        <f t="shared" si="2"/>
        <v>144407.0625</v>
      </c>
    </row>
    <row r="66" spans="1:3">
      <c r="A66" s="48">
        <v>1392836.78</v>
      </c>
      <c r="B66" s="49">
        <v>42</v>
      </c>
      <c r="C66" s="58">
        <f t="shared" si="2"/>
        <v>33162.780476190477</v>
      </c>
    </row>
    <row r="67" spans="1:3">
      <c r="A67" s="48">
        <v>1196501.83</v>
      </c>
      <c r="B67" s="49">
        <v>28</v>
      </c>
      <c r="C67" s="58">
        <f t="shared" si="2"/>
        <v>42732.208214285718</v>
      </c>
    </row>
    <row r="68" spans="1:3">
      <c r="A68" s="50">
        <v>22615280</v>
      </c>
      <c r="B68" s="51">
        <v>152</v>
      </c>
      <c r="C68" s="58">
        <f t="shared" si="2"/>
        <v>148784.73684210525</v>
      </c>
    </row>
    <row r="69" spans="1:3">
      <c r="A69" s="15">
        <v>6264281</v>
      </c>
      <c r="B69" s="12">
        <v>30</v>
      </c>
      <c r="C69" s="17">
        <f t="shared" si="2"/>
        <v>208809.36666666667</v>
      </c>
    </row>
    <row r="70" spans="1:3">
      <c r="A70" s="15">
        <v>15024202</v>
      </c>
      <c r="B70" s="12">
        <v>51</v>
      </c>
      <c r="C70" s="17">
        <f t="shared" si="2"/>
        <v>294592.19607843139</v>
      </c>
    </row>
    <row r="71" spans="1:3">
      <c r="A71" s="15">
        <v>9410331</v>
      </c>
      <c r="B71" s="12">
        <v>30</v>
      </c>
      <c r="C71" s="17">
        <f t="shared" si="2"/>
        <v>313677.7</v>
      </c>
    </row>
    <row r="72" spans="1:3">
      <c r="A72" s="15">
        <v>16789679</v>
      </c>
      <c r="B72" s="12">
        <v>83</v>
      </c>
      <c r="C72" s="17">
        <f t="shared" si="2"/>
        <v>202285.2891566265</v>
      </c>
    </row>
    <row r="73" spans="1:3">
      <c r="A73" s="15">
        <v>548981.5</v>
      </c>
      <c r="B73" s="12">
        <v>3</v>
      </c>
      <c r="C73" s="17">
        <f t="shared" si="2"/>
        <v>182993.83333333334</v>
      </c>
    </row>
    <row r="74" spans="1:3">
      <c r="A74" s="15">
        <v>548981.5</v>
      </c>
      <c r="B74" s="12">
        <v>2</v>
      </c>
      <c r="C74" s="17">
        <f t="shared" si="2"/>
        <v>274490.75</v>
      </c>
    </row>
    <row r="75" spans="1:3">
      <c r="A75" s="15">
        <v>4821420</v>
      </c>
      <c r="B75" s="12">
        <v>15</v>
      </c>
      <c r="C75" s="17">
        <f t="shared" si="2"/>
        <v>321428</v>
      </c>
    </row>
    <row r="76" spans="1:3">
      <c r="A76" s="15">
        <v>21160776.32</v>
      </c>
      <c r="B76" s="12">
        <v>84</v>
      </c>
      <c r="C76" s="17">
        <f t="shared" si="2"/>
        <v>251914.00380952383</v>
      </c>
    </row>
    <row r="77" spans="1:3">
      <c r="A77" s="15">
        <v>11359731</v>
      </c>
      <c r="B77" s="12">
        <v>44</v>
      </c>
      <c r="C77" s="17">
        <f t="shared" si="2"/>
        <v>258175.70454545456</v>
      </c>
    </row>
    <row r="78" spans="1:3">
      <c r="A78" s="15">
        <v>11380706.43</v>
      </c>
      <c r="B78" s="12">
        <v>52</v>
      </c>
      <c r="C78" s="17">
        <f t="shared" si="2"/>
        <v>218859.73903846153</v>
      </c>
    </row>
    <row r="79" spans="1:3">
      <c r="A79" s="15">
        <v>17737226</v>
      </c>
      <c r="B79" s="12">
        <v>68</v>
      </c>
      <c r="C79" s="17">
        <f t="shared" si="2"/>
        <v>260841.5588235294</v>
      </c>
    </row>
    <row r="80" spans="1:3">
      <c r="A80" s="13">
        <f>SUM(A2:A79)</f>
        <v>1371026279.4399998</v>
      </c>
      <c r="B80">
        <f>SUM(B2:B79)</f>
        <v>5576</v>
      </c>
      <c r="C80" s="65">
        <f>SUM(C2:C79)</f>
        <v>19635100.599719297</v>
      </c>
    </row>
    <row r="82" spans="1:1">
      <c r="A82" s="66">
        <f>A80/B80</f>
        <v>245879.89229555233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Bricoleur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Valdez</dc:creator>
  <cp:lastModifiedBy>Roger Valdez</cp:lastModifiedBy>
  <dcterms:created xsi:type="dcterms:W3CDTF">2018-06-15T22:47:43Z</dcterms:created>
  <dcterms:modified xsi:type="dcterms:W3CDTF">2018-06-17T16:21:46Z</dcterms:modified>
</cp:coreProperties>
</file>